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onegov\YandexDisk\_НОК\_ОБРАЗОВАНИЕ\Бугурусланский район\2023-2\drive-download-20231027T103614Z-001\"/>
    </mc:Choice>
  </mc:AlternateContent>
  <xr:revisionPtr revIDLastSave="0" documentId="13_ncr:1_{CCCDCC20-B5FB-4C18-808E-744D7620E1D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xMyXKQI8v/JCwQeBG6K5uyIdkNRCt5iGAY1EfiVfM34="/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15" i="6"/>
  <c r="C15" i="6"/>
  <c r="B15" i="6"/>
  <c r="E15" i="6" s="1"/>
  <c r="F15" i="7" s="1"/>
  <c r="A15" i="6"/>
  <c r="E14" i="6"/>
  <c r="F14" i="7" s="1"/>
  <c r="D14" i="6"/>
  <c r="C14" i="6"/>
  <c r="B14" i="6"/>
  <c r="A14" i="6"/>
  <c r="D13" i="6"/>
  <c r="C13" i="6"/>
  <c r="B13" i="6"/>
  <c r="E13" i="6" s="1"/>
  <c r="F13" i="7" s="1"/>
  <c r="A13" i="6"/>
  <c r="D12" i="6"/>
  <c r="C12" i="6"/>
  <c r="B12" i="6"/>
  <c r="E12" i="6" s="1"/>
  <c r="F12" i="7" s="1"/>
  <c r="A12" i="6"/>
  <c r="D11" i="6"/>
  <c r="C11" i="6"/>
  <c r="E11" i="6" s="1"/>
  <c r="F11" i="7" s="1"/>
  <c r="B11" i="6"/>
  <c r="A11" i="6"/>
  <c r="E10" i="6"/>
  <c r="F10" i="7" s="1"/>
  <c r="D10" i="6"/>
  <c r="C10" i="6"/>
  <c r="B10" i="6"/>
  <c r="A10" i="6"/>
  <c r="D9" i="6"/>
  <c r="C9" i="6"/>
  <c r="B9" i="6"/>
  <c r="E9" i="6" s="1"/>
  <c r="F9" i="7" s="1"/>
  <c r="A9" i="6"/>
  <c r="D8" i="6"/>
  <c r="C8" i="6"/>
  <c r="B8" i="6"/>
  <c r="E8" i="6" s="1"/>
  <c r="F8" i="7" s="1"/>
  <c r="A8" i="6"/>
  <c r="D7" i="6"/>
  <c r="C7" i="6"/>
  <c r="E7" i="6" s="1"/>
  <c r="F7" i="7" s="1"/>
  <c r="B7" i="6"/>
  <c r="A7" i="6"/>
  <c r="E6" i="6"/>
  <c r="F6" i="7" s="1"/>
  <c r="D6" i="6"/>
  <c r="C6" i="6"/>
  <c r="B6" i="6"/>
  <c r="A6" i="6"/>
  <c r="D5" i="6"/>
  <c r="C5" i="6"/>
  <c r="B5" i="6"/>
  <c r="E5" i="6" s="1"/>
  <c r="F5" i="7" s="1"/>
  <c r="A5" i="6"/>
  <c r="D4" i="6"/>
  <c r="C4" i="6"/>
  <c r="B4" i="6"/>
  <c r="E4" i="6" s="1"/>
  <c r="F4" i="7" s="1"/>
  <c r="A4" i="6"/>
  <c r="D3" i="6"/>
  <c r="C3" i="6"/>
  <c r="E3" i="6" s="1"/>
  <c r="F3" i="7" s="1"/>
  <c r="B3" i="6"/>
  <c r="A3" i="6"/>
  <c r="E15" i="5"/>
  <c r="E15" i="7" s="1"/>
  <c r="D15" i="5"/>
  <c r="C15" i="5"/>
  <c r="B15" i="5"/>
  <c r="A15" i="5"/>
  <c r="D14" i="5"/>
  <c r="C14" i="5"/>
  <c r="B14" i="5"/>
  <c r="E14" i="5" s="1"/>
  <c r="E14" i="7" s="1"/>
  <c r="A14" i="5"/>
  <c r="D13" i="5"/>
  <c r="C13" i="5"/>
  <c r="B13" i="5"/>
  <c r="E13" i="5" s="1"/>
  <c r="E13" i="7" s="1"/>
  <c r="A13" i="5"/>
  <c r="D12" i="5"/>
  <c r="C12" i="5"/>
  <c r="E12" i="5" s="1"/>
  <c r="E12" i="7" s="1"/>
  <c r="B12" i="5"/>
  <c r="A12" i="5"/>
  <c r="E11" i="5"/>
  <c r="E11" i="7" s="1"/>
  <c r="D11" i="5"/>
  <c r="C11" i="5"/>
  <c r="B11" i="5"/>
  <c r="A11" i="5"/>
  <c r="D10" i="5"/>
  <c r="C10" i="5"/>
  <c r="B10" i="5"/>
  <c r="E10" i="5" s="1"/>
  <c r="E10" i="7" s="1"/>
  <c r="A10" i="5"/>
  <c r="D9" i="5"/>
  <c r="C9" i="5"/>
  <c r="B9" i="5"/>
  <c r="E9" i="5" s="1"/>
  <c r="E9" i="7" s="1"/>
  <c r="A9" i="5"/>
  <c r="D8" i="5"/>
  <c r="C8" i="5"/>
  <c r="E8" i="5" s="1"/>
  <c r="E8" i="7" s="1"/>
  <c r="B8" i="5"/>
  <c r="A8" i="5"/>
  <c r="E7" i="5"/>
  <c r="E7" i="7" s="1"/>
  <c r="D7" i="5"/>
  <c r="C7" i="5"/>
  <c r="B7" i="5"/>
  <c r="A7" i="5"/>
  <c r="D6" i="5"/>
  <c r="C6" i="5"/>
  <c r="B6" i="5"/>
  <c r="E6" i="5" s="1"/>
  <c r="E6" i="7" s="1"/>
  <c r="A6" i="5"/>
  <c r="D5" i="5"/>
  <c r="C5" i="5"/>
  <c r="B5" i="5"/>
  <c r="E5" i="5" s="1"/>
  <c r="E5" i="7" s="1"/>
  <c r="A5" i="5"/>
  <c r="D4" i="5"/>
  <c r="C4" i="5"/>
  <c r="E4" i="5" s="1"/>
  <c r="E4" i="7" s="1"/>
  <c r="B4" i="5"/>
  <c r="A4" i="5"/>
  <c r="E3" i="5"/>
  <c r="E3" i="7" s="1"/>
  <c r="D3" i="5"/>
  <c r="C3" i="5"/>
  <c r="B3" i="5"/>
  <c r="A3" i="5"/>
  <c r="D15" i="4"/>
  <c r="C15" i="4"/>
  <c r="B15" i="4"/>
  <c r="E15" i="4" s="1"/>
  <c r="D15" i="7" s="1"/>
  <c r="A15" i="4"/>
  <c r="D14" i="4"/>
  <c r="C14" i="4"/>
  <c r="E14" i="4" s="1"/>
  <c r="D14" i="7" s="1"/>
  <c r="B14" i="4"/>
  <c r="A14" i="4"/>
  <c r="E13" i="4"/>
  <c r="D13" i="7" s="1"/>
  <c r="D13" i="4"/>
  <c r="C13" i="4"/>
  <c r="B13" i="4"/>
  <c r="A13" i="4"/>
  <c r="D12" i="4"/>
  <c r="C12" i="4"/>
  <c r="B12" i="4"/>
  <c r="E12" i="4" s="1"/>
  <c r="D12" i="7" s="1"/>
  <c r="A12" i="4"/>
  <c r="D11" i="4"/>
  <c r="C11" i="4"/>
  <c r="B11" i="4"/>
  <c r="E11" i="4" s="1"/>
  <c r="D11" i="7" s="1"/>
  <c r="A11" i="4"/>
  <c r="D10" i="4"/>
  <c r="C10" i="4"/>
  <c r="E10" i="4" s="1"/>
  <c r="D10" i="7" s="1"/>
  <c r="B10" i="4"/>
  <c r="A10" i="4"/>
  <c r="E9" i="4"/>
  <c r="D9" i="7" s="1"/>
  <c r="D9" i="4"/>
  <c r="C9" i="4"/>
  <c r="B9" i="4"/>
  <c r="A9" i="4"/>
  <c r="D8" i="4"/>
  <c r="C8" i="4"/>
  <c r="B8" i="4"/>
  <c r="E8" i="4" s="1"/>
  <c r="D8" i="7" s="1"/>
  <c r="A8" i="4"/>
  <c r="D7" i="4"/>
  <c r="C7" i="4"/>
  <c r="B7" i="4"/>
  <c r="E7" i="4" s="1"/>
  <c r="D7" i="7" s="1"/>
  <c r="A7" i="4"/>
  <c r="D6" i="4"/>
  <c r="C6" i="4"/>
  <c r="E6" i="4" s="1"/>
  <c r="D6" i="7" s="1"/>
  <c r="B6" i="4"/>
  <c r="A6" i="4"/>
  <c r="E5" i="4"/>
  <c r="D5" i="7" s="1"/>
  <c r="D5" i="4"/>
  <c r="C5" i="4"/>
  <c r="B5" i="4"/>
  <c r="A5" i="4"/>
  <c r="D4" i="4"/>
  <c r="C4" i="4"/>
  <c r="B4" i="4"/>
  <c r="E4" i="4" s="1"/>
  <c r="D4" i="7" s="1"/>
  <c r="A4" i="4"/>
  <c r="D3" i="4"/>
  <c r="C3" i="4"/>
  <c r="B3" i="4"/>
  <c r="E3" i="4" s="1"/>
  <c r="D3" i="7" s="1"/>
  <c r="A3" i="4"/>
  <c r="C15" i="3"/>
  <c r="B15" i="3"/>
  <c r="D15" i="3" s="1"/>
  <c r="C15" i="7" s="1"/>
  <c r="A15" i="3"/>
  <c r="C14" i="3"/>
  <c r="B14" i="3"/>
  <c r="D14" i="3" s="1"/>
  <c r="C14" i="7" s="1"/>
  <c r="A14" i="3"/>
  <c r="C13" i="3"/>
  <c r="B13" i="3"/>
  <c r="D13" i="3" s="1"/>
  <c r="C13" i="7" s="1"/>
  <c r="A13" i="3"/>
  <c r="C12" i="3"/>
  <c r="B12" i="3"/>
  <c r="D12" i="3" s="1"/>
  <c r="C12" i="7" s="1"/>
  <c r="A12" i="3"/>
  <c r="C11" i="3"/>
  <c r="B11" i="3"/>
  <c r="D11" i="3" s="1"/>
  <c r="C11" i="7" s="1"/>
  <c r="A11" i="3"/>
  <c r="C10" i="3"/>
  <c r="B10" i="3"/>
  <c r="D10" i="3" s="1"/>
  <c r="C10" i="7" s="1"/>
  <c r="A10" i="3"/>
  <c r="C9" i="3"/>
  <c r="B9" i="3"/>
  <c r="D9" i="3" s="1"/>
  <c r="C9" i="7" s="1"/>
  <c r="A9" i="3"/>
  <c r="C8" i="3"/>
  <c r="B8" i="3"/>
  <c r="D8" i="3" s="1"/>
  <c r="C8" i="7" s="1"/>
  <c r="A8" i="3"/>
  <c r="C7" i="3"/>
  <c r="B7" i="3"/>
  <c r="D7" i="3" s="1"/>
  <c r="C7" i="7" s="1"/>
  <c r="A7" i="3"/>
  <c r="C6" i="3"/>
  <c r="B6" i="3"/>
  <c r="D6" i="3" s="1"/>
  <c r="C6" i="7" s="1"/>
  <c r="A6" i="3"/>
  <c r="C5" i="3"/>
  <c r="B5" i="3"/>
  <c r="D5" i="3" s="1"/>
  <c r="C5" i="7" s="1"/>
  <c r="A5" i="3"/>
  <c r="C4" i="3"/>
  <c r="B4" i="3"/>
  <c r="D4" i="3" s="1"/>
  <c r="C4" i="7" s="1"/>
  <c r="A4" i="3"/>
  <c r="C3" i="3"/>
  <c r="B3" i="3"/>
  <c r="D3" i="3" s="1"/>
  <c r="C3" i="7" s="1"/>
  <c r="A3" i="3"/>
  <c r="D15" i="2"/>
  <c r="C15" i="2"/>
  <c r="B15" i="2"/>
  <c r="E15" i="2" s="1"/>
  <c r="B15" i="7" s="1"/>
  <c r="G15" i="7" s="1"/>
  <c r="A15" i="2"/>
  <c r="A15" i="7" s="1"/>
  <c r="E14" i="2"/>
  <c r="B14" i="7" s="1"/>
  <c r="D14" i="2"/>
  <c r="C14" i="2"/>
  <c r="B14" i="2"/>
  <c r="A14" i="2"/>
  <c r="A14" i="7" s="1"/>
  <c r="D13" i="2"/>
  <c r="C13" i="2"/>
  <c r="B13" i="2"/>
  <c r="E13" i="2" s="1"/>
  <c r="B13" i="7" s="1"/>
  <c r="A13" i="2"/>
  <c r="A13" i="7" s="1"/>
  <c r="D12" i="2"/>
  <c r="C12" i="2"/>
  <c r="B12" i="2"/>
  <c r="E12" i="2" s="1"/>
  <c r="B12" i="7" s="1"/>
  <c r="G12" i="7" s="1"/>
  <c r="A12" i="2"/>
  <c r="A12" i="7" s="1"/>
  <c r="D11" i="2"/>
  <c r="C11" i="2"/>
  <c r="B11" i="2"/>
  <c r="E11" i="2" s="1"/>
  <c r="B11" i="7" s="1"/>
  <c r="G11" i="7" s="1"/>
  <c r="A11" i="2"/>
  <c r="A11" i="7" s="1"/>
  <c r="D10" i="2"/>
  <c r="C10" i="2"/>
  <c r="B10" i="2"/>
  <c r="E10" i="2" s="1"/>
  <c r="B10" i="7" s="1"/>
  <c r="G10" i="7" s="1"/>
  <c r="A10" i="2"/>
  <c r="A10" i="7" s="1"/>
  <c r="D9" i="2"/>
  <c r="C9" i="2"/>
  <c r="B9" i="2"/>
  <c r="E9" i="2" s="1"/>
  <c r="B9" i="7" s="1"/>
  <c r="G9" i="7" s="1"/>
  <c r="A9" i="2"/>
  <c r="A9" i="7" s="1"/>
  <c r="D8" i="2"/>
  <c r="C8" i="2"/>
  <c r="B8" i="2"/>
  <c r="E8" i="2" s="1"/>
  <c r="B8" i="7" s="1"/>
  <c r="G8" i="7" s="1"/>
  <c r="A8" i="2"/>
  <c r="A8" i="7" s="1"/>
  <c r="D7" i="2"/>
  <c r="C7" i="2"/>
  <c r="B7" i="2"/>
  <c r="E7" i="2" s="1"/>
  <c r="B7" i="7" s="1"/>
  <c r="G7" i="7" s="1"/>
  <c r="A7" i="2"/>
  <c r="A7" i="7" s="1"/>
  <c r="E6" i="2"/>
  <c r="B6" i="7" s="1"/>
  <c r="D6" i="2"/>
  <c r="C6" i="2"/>
  <c r="B6" i="2"/>
  <c r="A6" i="2"/>
  <c r="A6" i="7" s="1"/>
  <c r="D5" i="2"/>
  <c r="C5" i="2"/>
  <c r="B5" i="2"/>
  <c r="E5" i="2" s="1"/>
  <c r="B5" i="7" s="1"/>
  <c r="G5" i="7" s="1"/>
  <c r="A5" i="2"/>
  <c r="A5" i="7" s="1"/>
  <c r="D4" i="2"/>
  <c r="C4" i="2"/>
  <c r="B4" i="2"/>
  <c r="E4" i="2" s="1"/>
  <c r="B4" i="7" s="1"/>
  <c r="G4" i="7" s="1"/>
  <c r="A4" i="2"/>
  <c r="A4" i="7" s="1"/>
  <c r="D3" i="2"/>
  <c r="C3" i="2"/>
  <c r="B3" i="2"/>
  <c r="E3" i="2" s="1"/>
  <c r="B3" i="7" s="1"/>
  <c r="G3" i="7" s="1"/>
  <c r="A3" i="2"/>
  <c r="A3" i="7" s="1"/>
  <c r="G13" i="7" l="1"/>
  <c r="G14" i="7"/>
  <c r="G6" i="7"/>
</calcChain>
</file>

<file path=xl/sharedStrings.xml><?xml version="1.0" encoding="utf-8"?>
<sst xmlns="http://schemas.openxmlformats.org/spreadsheetml/2006/main" count="687" uniqueCount="210">
  <si>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</si>
  <si>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</si>
  <si>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</si>
  <si>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</si>
  <si>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</si>
  <si>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</si>
  <si>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</si>
  <si>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</si>
  <si>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</si>
  <si>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</si>
  <si>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</si>
  <si>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</si>
  <si>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</si>
  <si>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</si>
  <si>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</si>
  <si>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</si>
  <si>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</si>
  <si>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</si>
  <si>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</si>
  <si>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</si>
  <si>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</si>
  <si>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Гимназия №1</t>
  </si>
  <si>
    <t>235</t>
  </si>
  <si>
    <t>В наличии и функционируют более трёх дистанционных способов взаимодействия</t>
  </si>
  <si>
    <t/>
  </si>
  <si>
    <t>100</t>
  </si>
  <si>
    <t>137</t>
  </si>
  <si>
    <t>145</t>
  </si>
  <si>
    <t>172</t>
  </si>
  <si>
    <t>184</t>
  </si>
  <si>
    <t>Наличие пяти и более комфортных условий для предоставления услуг</t>
  </si>
  <si>
    <t>185</t>
  </si>
  <si>
    <t>Количество условий доступности организации для инвалидов (от одного до четырех)</t>
  </si>
  <si>
    <t>40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</si>
  <si>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</si>
  <si>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</si>
  <si>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4</t>
  </si>
  <si>
    <t>6</t>
  </si>
  <si>
    <t>199</t>
  </si>
  <si>
    <t>225</t>
  </si>
  <si>
    <t>168</t>
  </si>
  <si>
    <t>169</t>
  </si>
  <si>
    <t>221</t>
  </si>
  <si>
    <t>217</t>
  </si>
  <si>
    <t>Детский сад №3 Чулпан</t>
  </si>
  <si>
    <t>24</t>
  </si>
  <si>
    <t>20</t>
  </si>
  <si>
    <t>60</t>
  </si>
  <si>
    <t>Детский сад комбинированного вида №2</t>
  </si>
  <si>
    <t>131</t>
  </si>
  <si>
    <t>99</t>
  </si>
  <si>
    <t>102</t>
  </si>
  <si>
    <t>124</t>
  </si>
  <si>
    <t>130</t>
  </si>
  <si>
    <t>88</t>
  </si>
  <si>
    <t>89</t>
  </si>
  <si>
    <t>127</t>
  </si>
  <si>
    <t>Детский сад присмотра и оздоровления №1</t>
  </si>
  <si>
    <t>101</t>
  </si>
  <si>
    <t>85</t>
  </si>
  <si>
    <t>87</t>
  </si>
  <si>
    <t>71</t>
  </si>
  <si>
    <t>74</t>
  </si>
  <si>
    <t>95</t>
  </si>
  <si>
    <t>1</t>
  </si>
  <si>
    <t>2</t>
  </si>
  <si>
    <t>98</t>
  </si>
  <si>
    <t>69</t>
  </si>
  <si>
    <t>97</t>
  </si>
  <si>
    <t>Лицей №1</t>
  </si>
  <si>
    <t>565</t>
  </si>
  <si>
    <t>431</t>
  </si>
  <si>
    <t>438</t>
  </si>
  <si>
    <t>465</t>
  </si>
  <si>
    <t>478</t>
  </si>
  <si>
    <t>517</t>
  </si>
  <si>
    <t>Наличие пяти и более условий доступности для инвалидов</t>
  </si>
  <si>
    <t>35</t>
  </si>
  <si>
    <t>36</t>
  </si>
  <si>
    <t>537</t>
  </si>
  <si>
    <t>549</t>
  </si>
  <si>
    <t>400</t>
  </si>
  <si>
    <t>406</t>
  </si>
  <si>
    <t>541</t>
  </si>
  <si>
    <t>551</t>
  </si>
  <si>
    <t>Основная общеобразовательная школа №5</t>
  </si>
  <si>
    <t>325</t>
  </si>
  <si>
    <t>200</t>
  </si>
  <si>
    <t>207</t>
  </si>
  <si>
    <t>252</t>
  </si>
  <si>
    <t>14</t>
  </si>
  <si>
    <t>17</t>
  </si>
  <si>
    <t>291</t>
  </si>
  <si>
    <t>302</t>
  </si>
  <si>
    <t>192</t>
  </si>
  <si>
    <t>197</t>
  </si>
  <si>
    <t>278</t>
  </si>
  <si>
    <t>285</t>
  </si>
  <si>
    <t>290</t>
  </si>
  <si>
    <t>Спортивная школа «Чемпион»</t>
  </si>
  <si>
    <t>62</t>
  </si>
  <si>
    <t>44</t>
  </si>
  <si>
    <t>57</t>
  </si>
  <si>
    <t>Отсутствуют условия доступности для инвалидов</t>
  </si>
  <si>
    <t>0</t>
  </si>
  <si>
    <t>3</t>
  </si>
  <si>
    <t>58</t>
  </si>
  <si>
    <t>59</t>
  </si>
  <si>
    <t>45</t>
  </si>
  <si>
    <t>Средняя общеобразовательная школа №2</t>
  </si>
  <si>
    <t>269</t>
  </si>
  <si>
    <t>170</t>
  </si>
  <si>
    <t>174</t>
  </si>
  <si>
    <t>191</t>
  </si>
  <si>
    <t>229</t>
  </si>
  <si>
    <t>12</t>
  </si>
  <si>
    <t>13</t>
  </si>
  <si>
    <t>244</t>
  </si>
  <si>
    <t>256</t>
  </si>
  <si>
    <t>178</t>
  </si>
  <si>
    <t>250</t>
  </si>
  <si>
    <t>247</t>
  </si>
  <si>
    <t>Средняя общеобразовательная школа №3</t>
  </si>
  <si>
    <t>899</t>
  </si>
  <si>
    <t>564</t>
  </si>
  <si>
    <t>578</t>
  </si>
  <si>
    <t>543</t>
  </si>
  <si>
    <t>570</t>
  </si>
  <si>
    <t>710</t>
  </si>
  <si>
    <t>33</t>
  </si>
  <si>
    <t>38</t>
  </si>
  <si>
    <t>821</t>
  </si>
  <si>
    <t>840</t>
  </si>
  <si>
    <t>586</t>
  </si>
  <si>
    <t>599</t>
  </si>
  <si>
    <t>825</t>
  </si>
  <si>
    <t>826</t>
  </si>
  <si>
    <t>Средняя общеобразовательная школа №7</t>
  </si>
  <si>
    <t>222</t>
  </si>
  <si>
    <t>147</t>
  </si>
  <si>
    <t>153</t>
  </si>
  <si>
    <t>114</t>
  </si>
  <si>
    <t>120</t>
  </si>
  <si>
    <t>182</t>
  </si>
  <si>
    <t>11</t>
  </si>
  <si>
    <t>198</t>
  </si>
  <si>
    <t>210</t>
  </si>
  <si>
    <t>155</t>
  </si>
  <si>
    <t>158</t>
  </si>
  <si>
    <t>205</t>
  </si>
  <si>
    <t>Средняя общеобразовательная школа им. М.И. Калинина</t>
  </si>
  <si>
    <t>683</t>
  </si>
  <si>
    <t>426</t>
  </si>
  <si>
    <t>441</t>
  </si>
  <si>
    <t>452</t>
  </si>
  <si>
    <t>483</t>
  </si>
  <si>
    <t>554</t>
  </si>
  <si>
    <t>42</t>
  </si>
  <si>
    <t>632</t>
  </si>
  <si>
    <t>648</t>
  </si>
  <si>
    <t>498</t>
  </si>
  <si>
    <t>504</t>
  </si>
  <si>
    <t>638</t>
  </si>
  <si>
    <t>641</t>
  </si>
  <si>
    <t>642</t>
  </si>
  <si>
    <t>Станция юных техников</t>
  </si>
  <si>
    <t>140</t>
  </si>
  <si>
    <t>150</t>
  </si>
  <si>
    <t>152</t>
  </si>
  <si>
    <t>126</t>
  </si>
  <si>
    <t>151</t>
  </si>
  <si>
    <t>Центр развития творчества детей и юношества</t>
  </si>
  <si>
    <t>314</t>
  </si>
  <si>
    <t>Количество функционирующих способов взаимодействия (от одного до трех включительно)</t>
  </si>
  <si>
    <t>90</t>
  </si>
  <si>
    <t>234</t>
  </si>
  <si>
    <t>239</t>
  </si>
  <si>
    <t>204</t>
  </si>
  <si>
    <t>270</t>
  </si>
  <si>
    <t>19</t>
  </si>
  <si>
    <t>23</t>
  </si>
  <si>
    <t>292</t>
  </si>
  <si>
    <t>214</t>
  </si>
  <si>
    <t>306</t>
  </si>
  <si>
    <t>303</t>
  </si>
  <si>
    <t>310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</si>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</sst>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W1000"/>
  <sheetViews>
    <sheetView workbookViewId="0">
      <selection activeCell="I2" sqref="I2:I14"/>
    </sheetView>
  </sheetViews>
  <sheetFormatPr defaultColWidth="14.42578125" defaultRowHeight="15" customHeight="1" x14ac:dyDescent="0.2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8" t="s">
        <v>5</v>
      </c>
      <c r="G1" s="29"/>
      <c r="H1" s="4" t="s">
        <v>6</v>
      </c>
      <c r="I1" s="28" t="s">
        <v>5</v>
      </c>
      <c r="J1" s="29"/>
      <c r="K1" s="30" t="s">
        <v>7</v>
      </c>
      <c r="L1" s="29"/>
      <c r="M1" s="31" t="s">
        <v>5</v>
      </c>
      <c r="N1" s="29"/>
      <c r="O1" s="3" t="s">
        <v>8</v>
      </c>
      <c r="P1" s="28" t="s">
        <v>5</v>
      </c>
      <c r="Q1" s="29"/>
      <c r="R1" s="3" t="s">
        <v>9</v>
      </c>
      <c r="S1" s="28" t="s">
        <v>5</v>
      </c>
      <c r="T1" s="29"/>
      <c r="U1" s="28" t="s">
        <v>10</v>
      </c>
      <c r="V1" s="29"/>
      <c r="W1" s="31" t="s">
        <v>5</v>
      </c>
      <c r="X1" s="29"/>
      <c r="Y1" s="3" t="s">
        <v>11</v>
      </c>
      <c r="Z1" s="28" t="s">
        <v>5</v>
      </c>
      <c r="AA1" s="29"/>
      <c r="AB1" s="28" t="s">
        <v>12</v>
      </c>
      <c r="AC1" s="29"/>
      <c r="AD1" s="31" t="s">
        <v>5</v>
      </c>
      <c r="AE1" s="29"/>
      <c r="AF1" s="30" t="s">
        <v>13</v>
      </c>
      <c r="AG1" s="29"/>
      <c r="AH1" s="31" t="s">
        <v>5</v>
      </c>
      <c r="AI1" s="29"/>
      <c r="AJ1" s="3" t="s">
        <v>14</v>
      </c>
      <c r="AK1" s="28" t="s">
        <v>5</v>
      </c>
      <c r="AL1" s="29"/>
      <c r="AM1" s="3" t="s">
        <v>15</v>
      </c>
      <c r="AN1" s="31" t="s">
        <v>5</v>
      </c>
      <c r="AO1" s="29"/>
      <c r="AP1" s="4" t="s">
        <v>16</v>
      </c>
      <c r="AQ1" s="31" t="s">
        <v>5</v>
      </c>
      <c r="AR1" s="29"/>
      <c r="AS1" s="3" t="s">
        <v>17</v>
      </c>
      <c r="AT1" s="31" t="s">
        <v>5</v>
      </c>
      <c r="AU1" s="29"/>
      <c r="AV1" s="3" t="s">
        <v>18</v>
      </c>
      <c r="AW1" s="31" t="s">
        <v>5</v>
      </c>
      <c r="AX1" s="29"/>
      <c r="AY1" s="3" t="s">
        <v>19</v>
      </c>
      <c r="AZ1" s="31" t="s">
        <v>5</v>
      </c>
      <c r="BA1" s="29"/>
      <c r="BB1" s="3" t="s">
        <v>20</v>
      </c>
      <c r="BC1" s="31" t="s">
        <v>5</v>
      </c>
      <c r="BD1" s="29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 x14ac:dyDescent="0.2">
      <c r="A2" s="3" t="s">
        <v>21</v>
      </c>
      <c r="B2" s="6">
        <v>578</v>
      </c>
      <c r="C2" s="6" t="s">
        <v>22</v>
      </c>
      <c r="D2" s="7">
        <v>0.40657439446366783</v>
      </c>
      <c r="E2" s="3" t="s">
        <v>21</v>
      </c>
      <c r="F2" s="6">
        <v>15</v>
      </c>
      <c r="G2" s="2">
        <v>15</v>
      </c>
      <c r="H2" s="3" t="s">
        <v>21</v>
      </c>
      <c r="I2" s="6">
        <v>45</v>
      </c>
      <c r="J2" s="2">
        <v>45</v>
      </c>
      <c r="K2" s="3" t="s">
        <v>21</v>
      </c>
      <c r="L2" s="3" t="s">
        <v>23</v>
      </c>
      <c r="M2" s="2" t="s">
        <v>24</v>
      </c>
      <c r="N2" s="2" t="s">
        <v>25</v>
      </c>
      <c r="O2" s="3" t="s">
        <v>21</v>
      </c>
      <c r="P2" s="2" t="s">
        <v>26</v>
      </c>
      <c r="Q2" s="2" t="s">
        <v>27</v>
      </c>
      <c r="R2" s="3" t="s">
        <v>21</v>
      </c>
      <c r="S2" s="2" t="s">
        <v>28</v>
      </c>
      <c r="T2" s="2" t="s">
        <v>29</v>
      </c>
      <c r="U2" s="3" t="s">
        <v>21</v>
      </c>
      <c r="V2" s="3" t="s">
        <v>30</v>
      </c>
      <c r="W2" s="2"/>
      <c r="X2" s="2" t="s">
        <v>25</v>
      </c>
      <c r="Y2" s="3" t="s">
        <v>21</v>
      </c>
      <c r="Z2" s="2" t="s">
        <v>31</v>
      </c>
      <c r="AA2" s="2" t="s">
        <v>22</v>
      </c>
      <c r="AB2" s="3" t="s">
        <v>21</v>
      </c>
      <c r="AC2" s="3" t="s">
        <v>32</v>
      </c>
      <c r="AD2" s="2">
        <v>2</v>
      </c>
      <c r="AE2" s="2" t="s">
        <v>33</v>
      </c>
      <c r="AF2" s="3" t="s">
        <v>21</v>
      </c>
      <c r="AG2" s="3" t="s">
        <v>34</v>
      </c>
      <c r="AH2" s="2">
        <v>4</v>
      </c>
      <c r="AI2" s="2" t="s">
        <v>35</v>
      </c>
      <c r="AJ2" s="3" t="s">
        <v>21</v>
      </c>
      <c r="AK2" s="2" t="s">
        <v>36</v>
      </c>
      <c r="AL2" s="2" t="s">
        <v>37</v>
      </c>
      <c r="AM2" s="3" t="s">
        <v>21</v>
      </c>
      <c r="AN2" s="2" t="s">
        <v>38</v>
      </c>
      <c r="AO2" s="2" t="s">
        <v>22</v>
      </c>
      <c r="AP2" s="3" t="s">
        <v>21</v>
      </c>
      <c r="AQ2" s="2" t="s">
        <v>39</v>
      </c>
      <c r="AR2" s="2" t="s">
        <v>22</v>
      </c>
      <c r="AS2" s="3" t="s">
        <v>21</v>
      </c>
      <c r="AT2" s="2" t="s">
        <v>40</v>
      </c>
      <c r="AU2" s="2" t="s">
        <v>41</v>
      </c>
      <c r="AV2" s="3" t="s">
        <v>21</v>
      </c>
      <c r="AW2" s="2" t="s">
        <v>42</v>
      </c>
      <c r="AX2" s="2" t="s">
        <v>22</v>
      </c>
      <c r="AY2" s="3" t="s">
        <v>21</v>
      </c>
      <c r="AZ2" s="2" t="s">
        <v>43</v>
      </c>
      <c r="BA2" s="2" t="s">
        <v>22</v>
      </c>
      <c r="BB2" s="3" t="s">
        <v>21</v>
      </c>
      <c r="BC2" s="2" t="s">
        <v>42</v>
      </c>
      <c r="BD2" s="2" t="s">
        <v>22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2.75" customHeight="1" x14ac:dyDescent="0.2">
      <c r="A3" s="3" t="s">
        <v>44</v>
      </c>
      <c r="B3" s="6">
        <v>57</v>
      </c>
      <c r="C3" s="6" t="s">
        <v>45</v>
      </c>
      <c r="D3" s="7">
        <v>0.42105263157894735</v>
      </c>
      <c r="E3" s="3" t="s">
        <v>44</v>
      </c>
      <c r="F3" s="6">
        <v>15</v>
      </c>
      <c r="G3" s="2">
        <v>15</v>
      </c>
      <c r="H3" s="3" t="s">
        <v>44</v>
      </c>
      <c r="I3" s="6">
        <v>39</v>
      </c>
      <c r="J3" s="2">
        <v>39</v>
      </c>
      <c r="K3" s="3" t="s">
        <v>44</v>
      </c>
      <c r="L3" s="3" t="s">
        <v>23</v>
      </c>
      <c r="M3" s="2" t="s">
        <v>24</v>
      </c>
      <c r="N3" s="2" t="s">
        <v>25</v>
      </c>
      <c r="O3" s="3" t="s">
        <v>44</v>
      </c>
      <c r="P3" s="2" t="s">
        <v>45</v>
      </c>
      <c r="Q3" s="2" t="s">
        <v>45</v>
      </c>
      <c r="R3" s="3" t="s">
        <v>44</v>
      </c>
      <c r="S3" s="2" t="s">
        <v>45</v>
      </c>
      <c r="T3" s="2" t="s">
        <v>45</v>
      </c>
      <c r="U3" s="3" t="s">
        <v>44</v>
      </c>
      <c r="V3" s="3" t="s">
        <v>30</v>
      </c>
      <c r="W3" s="2"/>
      <c r="X3" s="2" t="s">
        <v>25</v>
      </c>
      <c r="Y3" s="3" t="s">
        <v>44</v>
      </c>
      <c r="Z3" s="2" t="s">
        <v>45</v>
      </c>
      <c r="AA3" s="2" t="s">
        <v>45</v>
      </c>
      <c r="AB3" s="3" t="s">
        <v>44</v>
      </c>
      <c r="AC3" s="3" t="s">
        <v>32</v>
      </c>
      <c r="AD3" s="2">
        <v>1</v>
      </c>
      <c r="AE3" s="2" t="s">
        <v>46</v>
      </c>
      <c r="AF3" s="3" t="s">
        <v>44</v>
      </c>
      <c r="AG3" s="3" t="s">
        <v>34</v>
      </c>
      <c r="AH3" s="2">
        <v>3</v>
      </c>
      <c r="AI3" s="2" t="s">
        <v>47</v>
      </c>
      <c r="AJ3" s="3" t="s">
        <v>44</v>
      </c>
      <c r="AK3" s="2" t="s">
        <v>37</v>
      </c>
      <c r="AL3" s="2" t="s">
        <v>37</v>
      </c>
      <c r="AM3" s="3" t="s">
        <v>44</v>
      </c>
      <c r="AN3" s="2" t="s">
        <v>45</v>
      </c>
      <c r="AO3" s="2" t="s">
        <v>45</v>
      </c>
      <c r="AP3" s="3" t="s">
        <v>44</v>
      </c>
      <c r="AQ3" s="2" t="s">
        <v>45</v>
      </c>
      <c r="AR3" s="2" t="s">
        <v>45</v>
      </c>
      <c r="AS3" s="3" t="s">
        <v>44</v>
      </c>
      <c r="AT3" s="2" t="s">
        <v>45</v>
      </c>
      <c r="AU3" s="2" t="s">
        <v>45</v>
      </c>
      <c r="AV3" s="3" t="s">
        <v>44</v>
      </c>
      <c r="AW3" s="2" t="s">
        <v>45</v>
      </c>
      <c r="AX3" s="2" t="s">
        <v>45</v>
      </c>
      <c r="AY3" s="3" t="s">
        <v>44</v>
      </c>
      <c r="AZ3" s="2" t="s">
        <v>45</v>
      </c>
      <c r="BA3" s="2" t="s">
        <v>45</v>
      </c>
      <c r="BB3" s="3" t="s">
        <v>44</v>
      </c>
      <c r="BC3" s="2" t="s">
        <v>45</v>
      </c>
      <c r="BD3" s="2" t="s">
        <v>45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2.75" customHeight="1" x14ac:dyDescent="0.2">
      <c r="A4" s="3" t="s">
        <v>48</v>
      </c>
      <c r="B4" s="6">
        <v>266</v>
      </c>
      <c r="C4" s="6" t="s">
        <v>49</v>
      </c>
      <c r="D4" s="7">
        <v>0.4924812030075188</v>
      </c>
      <c r="E4" s="3" t="s">
        <v>48</v>
      </c>
      <c r="F4" s="6">
        <v>15</v>
      </c>
      <c r="G4" s="2">
        <v>15</v>
      </c>
      <c r="H4" s="3" t="s">
        <v>48</v>
      </c>
      <c r="I4" s="6">
        <v>39</v>
      </c>
      <c r="J4" s="2">
        <v>39</v>
      </c>
      <c r="K4" s="3" t="s">
        <v>48</v>
      </c>
      <c r="L4" s="3" t="s">
        <v>23</v>
      </c>
      <c r="M4" s="2" t="s">
        <v>24</v>
      </c>
      <c r="N4" s="2" t="s">
        <v>25</v>
      </c>
      <c r="O4" s="3" t="s">
        <v>48</v>
      </c>
      <c r="P4" s="2" t="s">
        <v>50</v>
      </c>
      <c r="Q4" s="2" t="s">
        <v>50</v>
      </c>
      <c r="R4" s="3" t="s">
        <v>48</v>
      </c>
      <c r="S4" s="2" t="s">
        <v>51</v>
      </c>
      <c r="T4" s="2" t="s">
        <v>51</v>
      </c>
      <c r="U4" s="3" t="s">
        <v>48</v>
      </c>
      <c r="V4" s="3" t="s">
        <v>30</v>
      </c>
      <c r="W4" s="2"/>
      <c r="X4" s="2" t="s">
        <v>25</v>
      </c>
      <c r="Y4" s="3" t="s">
        <v>48</v>
      </c>
      <c r="Z4" s="2" t="s">
        <v>52</v>
      </c>
      <c r="AA4" s="2" t="s">
        <v>49</v>
      </c>
      <c r="AB4" s="3" t="s">
        <v>48</v>
      </c>
      <c r="AC4" s="3" t="s">
        <v>32</v>
      </c>
      <c r="AD4" s="2">
        <v>3</v>
      </c>
      <c r="AE4" s="2" t="s">
        <v>47</v>
      </c>
      <c r="AF4" s="3" t="s">
        <v>48</v>
      </c>
      <c r="AG4" s="3" t="s">
        <v>34</v>
      </c>
      <c r="AH4" s="2">
        <v>4</v>
      </c>
      <c r="AI4" s="2" t="s">
        <v>35</v>
      </c>
      <c r="AJ4" s="3" t="s">
        <v>48</v>
      </c>
      <c r="AK4" s="2" t="s">
        <v>36</v>
      </c>
      <c r="AL4" s="2" t="s">
        <v>37</v>
      </c>
      <c r="AM4" s="3" t="s">
        <v>48</v>
      </c>
      <c r="AN4" s="2" t="s">
        <v>53</v>
      </c>
      <c r="AO4" s="2" t="s">
        <v>49</v>
      </c>
      <c r="AP4" s="3" t="s">
        <v>48</v>
      </c>
      <c r="AQ4" s="2" t="s">
        <v>53</v>
      </c>
      <c r="AR4" s="2" t="s">
        <v>49</v>
      </c>
      <c r="AS4" s="3" t="s">
        <v>48</v>
      </c>
      <c r="AT4" s="2" t="s">
        <v>54</v>
      </c>
      <c r="AU4" s="2" t="s">
        <v>55</v>
      </c>
      <c r="AV4" s="3" t="s">
        <v>48</v>
      </c>
      <c r="AW4" s="2" t="s">
        <v>49</v>
      </c>
      <c r="AX4" s="2" t="s">
        <v>49</v>
      </c>
      <c r="AY4" s="3" t="s">
        <v>48</v>
      </c>
      <c r="AZ4" s="2" t="s">
        <v>53</v>
      </c>
      <c r="BA4" s="2" t="s">
        <v>49</v>
      </c>
      <c r="BB4" s="3" t="s">
        <v>48</v>
      </c>
      <c r="BC4" s="2" t="s">
        <v>56</v>
      </c>
      <c r="BD4" s="2" t="s">
        <v>49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2.75" customHeight="1" x14ac:dyDescent="0.2">
      <c r="A5" s="3" t="s">
        <v>57</v>
      </c>
      <c r="B5" s="6">
        <v>175</v>
      </c>
      <c r="C5" s="6" t="s">
        <v>58</v>
      </c>
      <c r="D5" s="7">
        <v>0.57714285714285718</v>
      </c>
      <c r="E5" s="3" t="s">
        <v>57</v>
      </c>
      <c r="F5" s="6">
        <v>15</v>
      </c>
      <c r="G5" s="2">
        <v>15</v>
      </c>
      <c r="H5" s="3" t="s">
        <v>57</v>
      </c>
      <c r="I5" s="6">
        <v>39</v>
      </c>
      <c r="J5" s="2">
        <v>39</v>
      </c>
      <c r="K5" s="3" t="s">
        <v>57</v>
      </c>
      <c r="L5" s="3" t="s">
        <v>23</v>
      </c>
      <c r="M5" s="2" t="s">
        <v>24</v>
      </c>
      <c r="N5" s="2" t="s">
        <v>25</v>
      </c>
      <c r="O5" s="3" t="s">
        <v>57</v>
      </c>
      <c r="P5" s="2" t="s">
        <v>59</v>
      </c>
      <c r="Q5" s="2" t="s">
        <v>60</v>
      </c>
      <c r="R5" s="3" t="s">
        <v>57</v>
      </c>
      <c r="S5" s="2" t="s">
        <v>61</v>
      </c>
      <c r="T5" s="2" t="s">
        <v>62</v>
      </c>
      <c r="U5" s="3" t="s">
        <v>57</v>
      </c>
      <c r="V5" s="3" t="s">
        <v>30</v>
      </c>
      <c r="W5" s="2"/>
      <c r="X5" s="2" t="s">
        <v>25</v>
      </c>
      <c r="Y5" s="3" t="s">
        <v>57</v>
      </c>
      <c r="Z5" s="2" t="s">
        <v>63</v>
      </c>
      <c r="AA5" s="2" t="s">
        <v>58</v>
      </c>
      <c r="AB5" s="3" t="s">
        <v>57</v>
      </c>
      <c r="AC5" s="3" t="s">
        <v>32</v>
      </c>
      <c r="AD5" s="2">
        <v>3</v>
      </c>
      <c r="AE5" s="2" t="s">
        <v>47</v>
      </c>
      <c r="AF5" s="3" t="s">
        <v>57</v>
      </c>
      <c r="AG5" s="3" t="s">
        <v>34</v>
      </c>
      <c r="AH5" s="2">
        <v>3</v>
      </c>
      <c r="AI5" s="2" t="s">
        <v>47</v>
      </c>
      <c r="AJ5" s="3" t="s">
        <v>57</v>
      </c>
      <c r="AK5" s="2" t="s">
        <v>64</v>
      </c>
      <c r="AL5" s="2" t="s">
        <v>65</v>
      </c>
      <c r="AM5" s="3" t="s">
        <v>57</v>
      </c>
      <c r="AN5" s="2" t="s">
        <v>25</v>
      </c>
      <c r="AO5" s="2" t="s">
        <v>58</v>
      </c>
      <c r="AP5" s="3" t="s">
        <v>57</v>
      </c>
      <c r="AQ5" s="2" t="s">
        <v>66</v>
      </c>
      <c r="AR5" s="2" t="s">
        <v>58</v>
      </c>
      <c r="AS5" s="3" t="s">
        <v>57</v>
      </c>
      <c r="AT5" s="2" t="s">
        <v>67</v>
      </c>
      <c r="AU5" s="2" t="s">
        <v>61</v>
      </c>
      <c r="AV5" s="3" t="s">
        <v>57</v>
      </c>
      <c r="AW5" s="2" t="s">
        <v>68</v>
      </c>
      <c r="AX5" s="2" t="s">
        <v>58</v>
      </c>
      <c r="AY5" s="3" t="s">
        <v>57</v>
      </c>
      <c r="AZ5" s="2" t="s">
        <v>25</v>
      </c>
      <c r="BA5" s="2" t="s">
        <v>58</v>
      </c>
      <c r="BB5" s="3" t="s">
        <v>57</v>
      </c>
      <c r="BC5" s="2" t="s">
        <v>66</v>
      </c>
      <c r="BD5" s="2" t="s">
        <v>58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 x14ac:dyDescent="0.2">
      <c r="A6" s="3" t="s">
        <v>69</v>
      </c>
      <c r="B6" s="6">
        <v>813</v>
      </c>
      <c r="C6" s="6" t="s">
        <v>70</v>
      </c>
      <c r="D6" s="7">
        <v>0.69495694956949572</v>
      </c>
      <c r="E6" s="3" t="s">
        <v>69</v>
      </c>
      <c r="F6" s="6">
        <v>15</v>
      </c>
      <c r="G6" s="2">
        <v>15</v>
      </c>
      <c r="H6" s="3" t="s">
        <v>69</v>
      </c>
      <c r="I6" s="6">
        <v>42</v>
      </c>
      <c r="J6" s="2">
        <v>45</v>
      </c>
      <c r="K6" s="3" t="s">
        <v>69</v>
      </c>
      <c r="L6" s="3" t="s">
        <v>23</v>
      </c>
      <c r="M6" s="2" t="s">
        <v>24</v>
      </c>
      <c r="N6" s="2" t="s">
        <v>25</v>
      </c>
      <c r="O6" s="3" t="s">
        <v>69</v>
      </c>
      <c r="P6" s="2" t="s">
        <v>71</v>
      </c>
      <c r="Q6" s="2" t="s">
        <v>72</v>
      </c>
      <c r="R6" s="3" t="s">
        <v>69</v>
      </c>
      <c r="S6" s="2" t="s">
        <v>73</v>
      </c>
      <c r="T6" s="2" t="s">
        <v>74</v>
      </c>
      <c r="U6" s="3" t="s">
        <v>69</v>
      </c>
      <c r="V6" s="3" t="s">
        <v>30</v>
      </c>
      <c r="W6" s="2"/>
      <c r="X6" s="2" t="s">
        <v>25</v>
      </c>
      <c r="Y6" s="3" t="s">
        <v>69</v>
      </c>
      <c r="Z6" s="2" t="s">
        <v>75</v>
      </c>
      <c r="AA6" s="2" t="s">
        <v>70</v>
      </c>
      <c r="AB6" s="3" t="s">
        <v>69</v>
      </c>
      <c r="AC6" s="3" t="s">
        <v>32</v>
      </c>
      <c r="AD6" s="2">
        <v>3</v>
      </c>
      <c r="AE6" s="2" t="s">
        <v>47</v>
      </c>
      <c r="AF6" s="3" t="s">
        <v>69</v>
      </c>
      <c r="AG6" s="3" t="s">
        <v>76</v>
      </c>
      <c r="AH6" s="2" t="s">
        <v>24</v>
      </c>
      <c r="AI6" s="2" t="s">
        <v>25</v>
      </c>
      <c r="AJ6" s="3" t="s">
        <v>69</v>
      </c>
      <c r="AK6" s="2" t="s">
        <v>77</v>
      </c>
      <c r="AL6" s="2" t="s">
        <v>78</v>
      </c>
      <c r="AM6" s="3" t="s">
        <v>69</v>
      </c>
      <c r="AN6" s="2" t="s">
        <v>79</v>
      </c>
      <c r="AO6" s="2" t="s">
        <v>70</v>
      </c>
      <c r="AP6" s="3" t="s">
        <v>69</v>
      </c>
      <c r="AQ6" s="2" t="s">
        <v>80</v>
      </c>
      <c r="AR6" s="2" t="s">
        <v>70</v>
      </c>
      <c r="AS6" s="3" t="s">
        <v>69</v>
      </c>
      <c r="AT6" s="2" t="s">
        <v>81</v>
      </c>
      <c r="AU6" s="2" t="s">
        <v>82</v>
      </c>
      <c r="AV6" s="3" t="s">
        <v>69</v>
      </c>
      <c r="AW6" s="2" t="s">
        <v>83</v>
      </c>
      <c r="AX6" s="2" t="s">
        <v>70</v>
      </c>
      <c r="AY6" s="3" t="s">
        <v>69</v>
      </c>
      <c r="AZ6" s="2" t="s">
        <v>79</v>
      </c>
      <c r="BA6" s="2" t="s">
        <v>70</v>
      </c>
      <c r="BB6" s="3" t="s">
        <v>69</v>
      </c>
      <c r="BC6" s="2" t="s">
        <v>84</v>
      </c>
      <c r="BD6" s="2" t="s">
        <v>70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 x14ac:dyDescent="0.2">
      <c r="A7" s="3" t="s">
        <v>85</v>
      </c>
      <c r="B7" s="6">
        <v>489</v>
      </c>
      <c r="C7" s="6" t="s">
        <v>86</v>
      </c>
      <c r="D7" s="7">
        <v>0.66462167689161555</v>
      </c>
      <c r="E7" s="3" t="s">
        <v>85</v>
      </c>
      <c r="F7" s="6">
        <v>15</v>
      </c>
      <c r="G7" s="2">
        <v>15</v>
      </c>
      <c r="H7" s="3" t="s">
        <v>85</v>
      </c>
      <c r="I7" s="6">
        <v>45</v>
      </c>
      <c r="J7" s="2">
        <v>45</v>
      </c>
      <c r="K7" s="3" t="s">
        <v>85</v>
      </c>
      <c r="L7" s="3" t="s">
        <v>23</v>
      </c>
      <c r="M7" s="2" t="s">
        <v>24</v>
      </c>
      <c r="N7" s="2" t="s">
        <v>25</v>
      </c>
      <c r="O7" s="3" t="s">
        <v>85</v>
      </c>
      <c r="P7" s="2" t="s">
        <v>39</v>
      </c>
      <c r="Q7" s="2" t="s">
        <v>22</v>
      </c>
      <c r="R7" s="3" t="s">
        <v>85</v>
      </c>
      <c r="S7" s="2" t="s">
        <v>87</v>
      </c>
      <c r="T7" s="2" t="s">
        <v>88</v>
      </c>
      <c r="U7" s="3" t="s">
        <v>85</v>
      </c>
      <c r="V7" s="3" t="s">
        <v>30</v>
      </c>
      <c r="W7" s="2"/>
      <c r="X7" s="2" t="s">
        <v>25</v>
      </c>
      <c r="Y7" s="3" t="s">
        <v>85</v>
      </c>
      <c r="Z7" s="2" t="s">
        <v>89</v>
      </c>
      <c r="AA7" s="2" t="s">
        <v>86</v>
      </c>
      <c r="AB7" s="3" t="s">
        <v>85</v>
      </c>
      <c r="AC7" s="3" t="s">
        <v>32</v>
      </c>
      <c r="AD7" s="2">
        <v>1</v>
      </c>
      <c r="AE7" s="2" t="s">
        <v>46</v>
      </c>
      <c r="AF7" s="3" t="s">
        <v>85</v>
      </c>
      <c r="AG7" s="3" t="s">
        <v>34</v>
      </c>
      <c r="AH7" s="2">
        <v>2</v>
      </c>
      <c r="AI7" s="2" t="s">
        <v>33</v>
      </c>
      <c r="AJ7" s="3" t="s">
        <v>85</v>
      </c>
      <c r="AK7" s="2" t="s">
        <v>90</v>
      </c>
      <c r="AL7" s="2" t="s">
        <v>91</v>
      </c>
      <c r="AM7" s="3" t="s">
        <v>85</v>
      </c>
      <c r="AN7" s="2" t="s">
        <v>92</v>
      </c>
      <c r="AO7" s="2" t="s">
        <v>86</v>
      </c>
      <c r="AP7" s="3" t="s">
        <v>85</v>
      </c>
      <c r="AQ7" s="2" t="s">
        <v>93</v>
      </c>
      <c r="AR7" s="2" t="s">
        <v>86</v>
      </c>
      <c r="AS7" s="3" t="s">
        <v>85</v>
      </c>
      <c r="AT7" s="2" t="s">
        <v>94</v>
      </c>
      <c r="AU7" s="2" t="s">
        <v>95</v>
      </c>
      <c r="AV7" s="3" t="s">
        <v>85</v>
      </c>
      <c r="AW7" s="2" t="s">
        <v>96</v>
      </c>
      <c r="AX7" s="2" t="s">
        <v>86</v>
      </c>
      <c r="AY7" s="3" t="s">
        <v>85</v>
      </c>
      <c r="AZ7" s="2" t="s">
        <v>97</v>
      </c>
      <c r="BA7" s="2" t="s">
        <v>86</v>
      </c>
      <c r="BB7" s="3" t="s">
        <v>85</v>
      </c>
      <c r="BC7" s="2" t="s">
        <v>98</v>
      </c>
      <c r="BD7" s="2" t="s">
        <v>86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 x14ac:dyDescent="0.2">
      <c r="A8" s="3" t="s">
        <v>99</v>
      </c>
      <c r="B8" s="6">
        <v>616</v>
      </c>
      <c r="C8" s="6" t="s">
        <v>100</v>
      </c>
      <c r="D8" s="7">
        <v>0.10064935064935066</v>
      </c>
      <c r="E8" s="3" t="s">
        <v>99</v>
      </c>
      <c r="F8" s="6">
        <v>5</v>
      </c>
      <c r="G8" s="2">
        <v>15</v>
      </c>
      <c r="H8" s="3" t="s">
        <v>99</v>
      </c>
      <c r="I8" s="6">
        <v>38</v>
      </c>
      <c r="J8" s="2">
        <v>39</v>
      </c>
      <c r="K8" s="3" t="s">
        <v>99</v>
      </c>
      <c r="L8" s="3" t="s">
        <v>23</v>
      </c>
      <c r="M8" s="2" t="s">
        <v>24</v>
      </c>
      <c r="N8" s="2" t="s">
        <v>25</v>
      </c>
      <c r="O8" s="3" t="s">
        <v>99</v>
      </c>
      <c r="P8" s="2" t="s">
        <v>101</v>
      </c>
      <c r="Q8" s="2" t="s">
        <v>101</v>
      </c>
      <c r="R8" s="3" t="s">
        <v>99</v>
      </c>
      <c r="S8" s="2" t="s">
        <v>101</v>
      </c>
      <c r="T8" s="2" t="s">
        <v>101</v>
      </c>
      <c r="U8" s="3" t="s">
        <v>99</v>
      </c>
      <c r="V8" s="3" t="s">
        <v>30</v>
      </c>
      <c r="W8" s="2"/>
      <c r="X8" s="2" t="s">
        <v>25</v>
      </c>
      <c r="Y8" s="3" t="s">
        <v>99</v>
      </c>
      <c r="Z8" s="2" t="s">
        <v>102</v>
      </c>
      <c r="AA8" s="2" t="s">
        <v>100</v>
      </c>
      <c r="AB8" s="3" t="s">
        <v>99</v>
      </c>
      <c r="AC8" s="3" t="s">
        <v>103</v>
      </c>
      <c r="AD8" s="2" t="s">
        <v>24</v>
      </c>
      <c r="AE8" s="2" t="s">
        <v>104</v>
      </c>
      <c r="AF8" s="3" t="s">
        <v>99</v>
      </c>
      <c r="AG8" s="3" t="s">
        <v>34</v>
      </c>
      <c r="AH8" s="2">
        <v>1</v>
      </c>
      <c r="AI8" s="2" t="s">
        <v>46</v>
      </c>
      <c r="AJ8" s="3" t="s">
        <v>99</v>
      </c>
      <c r="AK8" s="2" t="s">
        <v>105</v>
      </c>
      <c r="AL8" s="2" t="s">
        <v>105</v>
      </c>
      <c r="AM8" s="3" t="s">
        <v>99</v>
      </c>
      <c r="AN8" s="2" t="s">
        <v>106</v>
      </c>
      <c r="AO8" s="2" t="s">
        <v>100</v>
      </c>
      <c r="AP8" s="3" t="s">
        <v>99</v>
      </c>
      <c r="AQ8" s="2" t="s">
        <v>107</v>
      </c>
      <c r="AR8" s="2" t="s">
        <v>100</v>
      </c>
      <c r="AS8" s="3" t="s">
        <v>99</v>
      </c>
      <c r="AT8" s="2" t="s">
        <v>101</v>
      </c>
      <c r="AU8" s="2" t="s">
        <v>108</v>
      </c>
      <c r="AV8" s="3" t="s">
        <v>99</v>
      </c>
      <c r="AW8" s="2" t="s">
        <v>47</v>
      </c>
      <c r="AX8" s="2" t="s">
        <v>100</v>
      </c>
      <c r="AY8" s="3" t="s">
        <v>99</v>
      </c>
      <c r="AZ8" s="2" t="s">
        <v>102</v>
      </c>
      <c r="BA8" s="2" t="s">
        <v>100</v>
      </c>
      <c r="BB8" s="3" t="s">
        <v>99</v>
      </c>
      <c r="BC8" s="2" t="s">
        <v>102</v>
      </c>
      <c r="BD8" s="2" t="s">
        <v>100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 x14ac:dyDescent="0.2">
      <c r="A9" s="3" t="s">
        <v>109</v>
      </c>
      <c r="B9" s="6">
        <v>860</v>
      </c>
      <c r="C9" s="6" t="s">
        <v>110</v>
      </c>
      <c r="D9" s="7">
        <v>0.31279069767441858</v>
      </c>
      <c r="E9" s="3" t="s">
        <v>109</v>
      </c>
      <c r="F9" s="6">
        <v>15</v>
      </c>
      <c r="G9" s="2">
        <v>15</v>
      </c>
      <c r="H9" s="3" t="s">
        <v>109</v>
      </c>
      <c r="I9" s="6">
        <v>45</v>
      </c>
      <c r="J9" s="2">
        <v>45</v>
      </c>
      <c r="K9" s="3" t="s">
        <v>109</v>
      </c>
      <c r="L9" s="3" t="s">
        <v>23</v>
      </c>
      <c r="M9" s="2" t="s">
        <v>24</v>
      </c>
      <c r="N9" s="2" t="s">
        <v>25</v>
      </c>
      <c r="O9" s="3" t="s">
        <v>109</v>
      </c>
      <c r="P9" s="2" t="s">
        <v>111</v>
      </c>
      <c r="Q9" s="2" t="s">
        <v>112</v>
      </c>
      <c r="R9" s="3" t="s">
        <v>109</v>
      </c>
      <c r="S9" s="2" t="s">
        <v>29</v>
      </c>
      <c r="T9" s="2" t="s">
        <v>113</v>
      </c>
      <c r="U9" s="3" t="s">
        <v>109</v>
      </c>
      <c r="V9" s="3" t="s">
        <v>30</v>
      </c>
      <c r="W9" s="2"/>
      <c r="X9" s="2" t="s">
        <v>25</v>
      </c>
      <c r="Y9" s="3" t="s">
        <v>109</v>
      </c>
      <c r="Z9" s="2" t="s">
        <v>114</v>
      </c>
      <c r="AA9" s="2" t="s">
        <v>110</v>
      </c>
      <c r="AB9" s="3" t="s">
        <v>109</v>
      </c>
      <c r="AC9" s="3" t="s">
        <v>32</v>
      </c>
      <c r="AD9" s="2">
        <v>3</v>
      </c>
      <c r="AE9" s="2" t="s">
        <v>47</v>
      </c>
      <c r="AF9" s="3" t="s">
        <v>109</v>
      </c>
      <c r="AG9" s="3" t="s">
        <v>34</v>
      </c>
      <c r="AH9" s="2">
        <v>3</v>
      </c>
      <c r="AI9" s="2" t="s">
        <v>47</v>
      </c>
      <c r="AJ9" s="3" t="s">
        <v>109</v>
      </c>
      <c r="AK9" s="2" t="s">
        <v>115</v>
      </c>
      <c r="AL9" s="2" t="s">
        <v>116</v>
      </c>
      <c r="AM9" s="3" t="s">
        <v>109</v>
      </c>
      <c r="AN9" s="2" t="s">
        <v>117</v>
      </c>
      <c r="AO9" s="2" t="s">
        <v>110</v>
      </c>
      <c r="AP9" s="3" t="s">
        <v>109</v>
      </c>
      <c r="AQ9" s="2" t="s">
        <v>118</v>
      </c>
      <c r="AR9" s="2" t="s">
        <v>110</v>
      </c>
      <c r="AS9" s="3" t="s">
        <v>109</v>
      </c>
      <c r="AT9" s="2" t="s">
        <v>112</v>
      </c>
      <c r="AU9" s="2" t="s">
        <v>119</v>
      </c>
      <c r="AV9" s="3" t="s">
        <v>109</v>
      </c>
      <c r="AW9" s="2" t="s">
        <v>120</v>
      </c>
      <c r="AX9" s="2" t="s">
        <v>110</v>
      </c>
      <c r="AY9" s="3" t="s">
        <v>109</v>
      </c>
      <c r="AZ9" s="2" t="s">
        <v>121</v>
      </c>
      <c r="BA9" s="2" t="s">
        <v>110</v>
      </c>
      <c r="BB9" s="3" t="s">
        <v>109</v>
      </c>
      <c r="BC9" s="2" t="s">
        <v>121</v>
      </c>
      <c r="BD9" s="2" t="s">
        <v>110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 x14ac:dyDescent="0.2">
      <c r="A10" s="3" t="s">
        <v>122</v>
      </c>
      <c r="B10" s="6">
        <v>1733</v>
      </c>
      <c r="C10" s="6" t="s">
        <v>123</v>
      </c>
      <c r="D10" s="7">
        <v>0.51875360646278135</v>
      </c>
      <c r="E10" s="3" t="s">
        <v>122</v>
      </c>
      <c r="F10" s="6">
        <v>15</v>
      </c>
      <c r="G10" s="2">
        <v>15</v>
      </c>
      <c r="H10" s="3" t="s">
        <v>122</v>
      </c>
      <c r="I10" s="6">
        <v>45</v>
      </c>
      <c r="J10" s="2">
        <v>45</v>
      </c>
      <c r="K10" s="3" t="s">
        <v>122</v>
      </c>
      <c r="L10" s="3" t="s">
        <v>23</v>
      </c>
      <c r="M10" s="2" t="s">
        <v>24</v>
      </c>
      <c r="N10" s="2" t="s">
        <v>25</v>
      </c>
      <c r="O10" s="3" t="s">
        <v>122</v>
      </c>
      <c r="P10" s="2" t="s">
        <v>124</v>
      </c>
      <c r="Q10" s="2" t="s">
        <v>125</v>
      </c>
      <c r="R10" s="3" t="s">
        <v>122</v>
      </c>
      <c r="S10" s="2" t="s">
        <v>126</v>
      </c>
      <c r="T10" s="2" t="s">
        <v>127</v>
      </c>
      <c r="U10" s="3" t="s">
        <v>122</v>
      </c>
      <c r="V10" s="3" t="s">
        <v>30</v>
      </c>
      <c r="W10" s="2"/>
      <c r="X10" s="2" t="s">
        <v>25</v>
      </c>
      <c r="Y10" s="3" t="s">
        <v>122</v>
      </c>
      <c r="Z10" s="2" t="s">
        <v>128</v>
      </c>
      <c r="AA10" s="2" t="s">
        <v>123</v>
      </c>
      <c r="AB10" s="3" t="s">
        <v>122</v>
      </c>
      <c r="AC10" s="3" t="s">
        <v>32</v>
      </c>
      <c r="AD10" s="2">
        <v>3</v>
      </c>
      <c r="AE10" s="2" t="s">
        <v>47</v>
      </c>
      <c r="AF10" s="3" t="s">
        <v>122</v>
      </c>
      <c r="AG10" s="3" t="s">
        <v>34</v>
      </c>
      <c r="AH10" s="2">
        <v>3</v>
      </c>
      <c r="AI10" s="2" t="s">
        <v>47</v>
      </c>
      <c r="AJ10" s="3" t="s">
        <v>122</v>
      </c>
      <c r="AK10" s="2" t="s">
        <v>129</v>
      </c>
      <c r="AL10" s="2" t="s">
        <v>130</v>
      </c>
      <c r="AM10" s="3" t="s">
        <v>122</v>
      </c>
      <c r="AN10" s="2" t="s">
        <v>131</v>
      </c>
      <c r="AO10" s="2" t="s">
        <v>123</v>
      </c>
      <c r="AP10" s="3" t="s">
        <v>122</v>
      </c>
      <c r="AQ10" s="2" t="s">
        <v>132</v>
      </c>
      <c r="AR10" s="2" t="s">
        <v>123</v>
      </c>
      <c r="AS10" s="3" t="s">
        <v>122</v>
      </c>
      <c r="AT10" s="2" t="s">
        <v>133</v>
      </c>
      <c r="AU10" s="2" t="s">
        <v>134</v>
      </c>
      <c r="AV10" s="3" t="s">
        <v>122</v>
      </c>
      <c r="AW10" s="2" t="s">
        <v>135</v>
      </c>
      <c r="AX10" s="2" t="s">
        <v>123</v>
      </c>
      <c r="AY10" s="3" t="s">
        <v>122</v>
      </c>
      <c r="AZ10" s="2" t="s">
        <v>135</v>
      </c>
      <c r="BA10" s="2" t="s">
        <v>123</v>
      </c>
      <c r="BB10" s="3" t="s">
        <v>122</v>
      </c>
      <c r="BC10" s="2" t="s">
        <v>136</v>
      </c>
      <c r="BD10" s="2" t="s">
        <v>123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 x14ac:dyDescent="0.2">
      <c r="A11" s="3" t="s">
        <v>137</v>
      </c>
      <c r="B11" s="6">
        <v>353</v>
      </c>
      <c r="C11" s="6" t="s">
        <v>138</v>
      </c>
      <c r="D11" s="7">
        <v>0.62889518413597734</v>
      </c>
      <c r="E11" s="3" t="s">
        <v>137</v>
      </c>
      <c r="F11" s="6">
        <v>15</v>
      </c>
      <c r="G11" s="2">
        <v>15</v>
      </c>
      <c r="H11" s="3" t="s">
        <v>137</v>
      </c>
      <c r="I11" s="6">
        <v>45</v>
      </c>
      <c r="J11" s="2">
        <v>45</v>
      </c>
      <c r="K11" s="3" t="s">
        <v>137</v>
      </c>
      <c r="L11" s="3" t="s">
        <v>23</v>
      </c>
      <c r="M11" s="2" t="s">
        <v>24</v>
      </c>
      <c r="N11" s="2" t="s">
        <v>25</v>
      </c>
      <c r="O11" s="3" t="s">
        <v>137</v>
      </c>
      <c r="P11" s="2" t="s">
        <v>139</v>
      </c>
      <c r="Q11" s="2" t="s">
        <v>140</v>
      </c>
      <c r="R11" s="3" t="s">
        <v>137</v>
      </c>
      <c r="S11" s="2" t="s">
        <v>141</v>
      </c>
      <c r="T11" s="2" t="s">
        <v>142</v>
      </c>
      <c r="U11" s="3" t="s">
        <v>137</v>
      </c>
      <c r="V11" s="3" t="s">
        <v>30</v>
      </c>
      <c r="W11" s="2"/>
      <c r="X11" s="2" t="s">
        <v>25</v>
      </c>
      <c r="Y11" s="3" t="s">
        <v>137</v>
      </c>
      <c r="Z11" s="2" t="s">
        <v>143</v>
      </c>
      <c r="AA11" s="2" t="s">
        <v>138</v>
      </c>
      <c r="AB11" s="3" t="s">
        <v>137</v>
      </c>
      <c r="AC11" s="3" t="s">
        <v>103</v>
      </c>
      <c r="AD11" s="2" t="s">
        <v>24</v>
      </c>
      <c r="AE11" s="2" t="s">
        <v>104</v>
      </c>
      <c r="AF11" s="3" t="s">
        <v>137</v>
      </c>
      <c r="AG11" s="3" t="s">
        <v>34</v>
      </c>
      <c r="AH11" s="2">
        <v>4</v>
      </c>
      <c r="AI11" s="2" t="s">
        <v>35</v>
      </c>
      <c r="AJ11" s="3" t="s">
        <v>137</v>
      </c>
      <c r="AK11" s="2" t="s">
        <v>144</v>
      </c>
      <c r="AL11" s="2" t="s">
        <v>90</v>
      </c>
      <c r="AM11" s="3" t="s">
        <v>137</v>
      </c>
      <c r="AN11" s="2" t="s">
        <v>145</v>
      </c>
      <c r="AO11" s="2" t="s">
        <v>138</v>
      </c>
      <c r="AP11" s="3" t="s">
        <v>137</v>
      </c>
      <c r="AQ11" s="2" t="s">
        <v>146</v>
      </c>
      <c r="AR11" s="2" t="s">
        <v>138</v>
      </c>
      <c r="AS11" s="3" t="s">
        <v>137</v>
      </c>
      <c r="AT11" s="2" t="s">
        <v>147</v>
      </c>
      <c r="AU11" s="2" t="s">
        <v>148</v>
      </c>
      <c r="AV11" s="3" t="s">
        <v>137</v>
      </c>
      <c r="AW11" s="2" t="s">
        <v>38</v>
      </c>
      <c r="AX11" s="2" t="s">
        <v>138</v>
      </c>
      <c r="AY11" s="3" t="s">
        <v>137</v>
      </c>
      <c r="AZ11" s="2" t="s">
        <v>95</v>
      </c>
      <c r="BA11" s="2" t="s">
        <v>138</v>
      </c>
      <c r="BB11" s="3" t="s">
        <v>137</v>
      </c>
      <c r="BC11" s="2" t="s">
        <v>149</v>
      </c>
      <c r="BD11" s="2" t="s">
        <v>138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 x14ac:dyDescent="0.2">
      <c r="A12" s="3" t="s">
        <v>150</v>
      </c>
      <c r="B12" s="6">
        <v>1345</v>
      </c>
      <c r="C12" s="6" t="s">
        <v>151</v>
      </c>
      <c r="D12" s="7">
        <v>0.50780669144981416</v>
      </c>
      <c r="E12" s="3" t="s">
        <v>150</v>
      </c>
      <c r="F12" s="6">
        <v>15</v>
      </c>
      <c r="G12" s="2">
        <v>15</v>
      </c>
      <c r="H12" s="3" t="s">
        <v>150</v>
      </c>
      <c r="I12" s="6">
        <v>45</v>
      </c>
      <c r="J12" s="2">
        <v>45</v>
      </c>
      <c r="K12" s="3" t="s">
        <v>150</v>
      </c>
      <c r="L12" s="3" t="s">
        <v>23</v>
      </c>
      <c r="M12" s="2" t="s">
        <v>24</v>
      </c>
      <c r="N12" s="2" t="s">
        <v>25</v>
      </c>
      <c r="O12" s="3" t="s">
        <v>150</v>
      </c>
      <c r="P12" s="2" t="s">
        <v>152</v>
      </c>
      <c r="Q12" s="2" t="s">
        <v>153</v>
      </c>
      <c r="R12" s="3" t="s">
        <v>150</v>
      </c>
      <c r="S12" s="2" t="s">
        <v>154</v>
      </c>
      <c r="T12" s="2" t="s">
        <v>155</v>
      </c>
      <c r="U12" s="3" t="s">
        <v>150</v>
      </c>
      <c r="V12" s="3" t="s">
        <v>30</v>
      </c>
      <c r="W12" s="2"/>
      <c r="X12" s="2" t="s">
        <v>25</v>
      </c>
      <c r="Y12" s="3" t="s">
        <v>150</v>
      </c>
      <c r="Z12" s="2" t="s">
        <v>156</v>
      </c>
      <c r="AA12" s="2" t="s">
        <v>151</v>
      </c>
      <c r="AB12" s="3" t="s">
        <v>150</v>
      </c>
      <c r="AC12" s="3" t="s">
        <v>32</v>
      </c>
      <c r="AD12" s="2">
        <v>3</v>
      </c>
      <c r="AE12" s="2" t="s">
        <v>47</v>
      </c>
      <c r="AF12" s="3" t="s">
        <v>150</v>
      </c>
      <c r="AG12" s="3" t="s">
        <v>76</v>
      </c>
      <c r="AH12" s="2" t="s">
        <v>24</v>
      </c>
      <c r="AI12" s="2" t="s">
        <v>25</v>
      </c>
      <c r="AJ12" s="3" t="s">
        <v>150</v>
      </c>
      <c r="AK12" s="2" t="s">
        <v>77</v>
      </c>
      <c r="AL12" s="2" t="s">
        <v>157</v>
      </c>
      <c r="AM12" s="3" t="s">
        <v>150</v>
      </c>
      <c r="AN12" s="2" t="s">
        <v>158</v>
      </c>
      <c r="AO12" s="2" t="s">
        <v>151</v>
      </c>
      <c r="AP12" s="3" t="s">
        <v>150</v>
      </c>
      <c r="AQ12" s="2" t="s">
        <v>159</v>
      </c>
      <c r="AR12" s="2" t="s">
        <v>151</v>
      </c>
      <c r="AS12" s="3" t="s">
        <v>150</v>
      </c>
      <c r="AT12" s="2" t="s">
        <v>160</v>
      </c>
      <c r="AU12" s="2" t="s">
        <v>161</v>
      </c>
      <c r="AV12" s="3" t="s">
        <v>150</v>
      </c>
      <c r="AW12" s="2" t="s">
        <v>162</v>
      </c>
      <c r="AX12" s="2" t="s">
        <v>151</v>
      </c>
      <c r="AY12" s="3" t="s">
        <v>150</v>
      </c>
      <c r="AZ12" s="2" t="s">
        <v>163</v>
      </c>
      <c r="BA12" s="2" t="s">
        <v>151</v>
      </c>
      <c r="BB12" s="3" t="s">
        <v>150</v>
      </c>
      <c r="BC12" s="2" t="s">
        <v>164</v>
      </c>
      <c r="BD12" s="2" t="s">
        <v>151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 x14ac:dyDescent="0.2">
      <c r="A13" s="3" t="s">
        <v>165</v>
      </c>
      <c r="B13" s="6">
        <v>1481</v>
      </c>
      <c r="C13" s="6" t="s">
        <v>140</v>
      </c>
      <c r="D13" s="7">
        <v>0.10330857528696827</v>
      </c>
      <c r="E13" s="3" t="s">
        <v>165</v>
      </c>
      <c r="F13" s="6">
        <v>15</v>
      </c>
      <c r="G13" s="2">
        <v>15</v>
      </c>
      <c r="H13" s="3" t="s">
        <v>165</v>
      </c>
      <c r="I13" s="6">
        <v>37</v>
      </c>
      <c r="J13" s="2">
        <v>39</v>
      </c>
      <c r="K13" s="3" t="s">
        <v>165</v>
      </c>
      <c r="L13" s="3" t="s">
        <v>23</v>
      </c>
      <c r="M13" s="2" t="s">
        <v>24</v>
      </c>
      <c r="N13" s="2" t="s">
        <v>25</v>
      </c>
      <c r="O13" s="3" t="s">
        <v>165</v>
      </c>
      <c r="P13" s="2" t="s">
        <v>166</v>
      </c>
      <c r="Q13" s="2" t="s">
        <v>166</v>
      </c>
      <c r="R13" s="3" t="s">
        <v>165</v>
      </c>
      <c r="S13" s="2" t="s">
        <v>53</v>
      </c>
      <c r="T13" s="2" t="s">
        <v>53</v>
      </c>
      <c r="U13" s="3" t="s">
        <v>165</v>
      </c>
      <c r="V13" s="3" t="s">
        <v>30</v>
      </c>
      <c r="W13" s="2"/>
      <c r="X13" s="2" t="s">
        <v>25</v>
      </c>
      <c r="Y13" s="3" t="s">
        <v>165</v>
      </c>
      <c r="Z13" s="2" t="s">
        <v>139</v>
      </c>
      <c r="AA13" s="2" t="s">
        <v>140</v>
      </c>
      <c r="AB13" s="3" t="s">
        <v>165</v>
      </c>
      <c r="AC13" s="3" t="s">
        <v>32</v>
      </c>
      <c r="AD13" s="2">
        <v>2</v>
      </c>
      <c r="AE13" s="2" t="s">
        <v>33</v>
      </c>
      <c r="AF13" s="3" t="s">
        <v>165</v>
      </c>
      <c r="AG13" s="3" t="s">
        <v>34</v>
      </c>
      <c r="AH13" s="2">
        <v>4</v>
      </c>
      <c r="AI13" s="2" t="s">
        <v>35</v>
      </c>
      <c r="AJ13" s="3" t="s">
        <v>165</v>
      </c>
      <c r="AK13" s="2" t="s">
        <v>90</v>
      </c>
      <c r="AL13" s="2" t="s">
        <v>90</v>
      </c>
      <c r="AM13" s="3" t="s">
        <v>165</v>
      </c>
      <c r="AN13" s="2" t="s">
        <v>167</v>
      </c>
      <c r="AO13" s="2" t="s">
        <v>140</v>
      </c>
      <c r="AP13" s="3" t="s">
        <v>165</v>
      </c>
      <c r="AQ13" s="2" t="s">
        <v>168</v>
      </c>
      <c r="AR13" s="2" t="s">
        <v>140</v>
      </c>
      <c r="AS13" s="3" t="s">
        <v>165</v>
      </c>
      <c r="AT13" s="2" t="s">
        <v>169</v>
      </c>
      <c r="AU13" s="2" t="s">
        <v>169</v>
      </c>
      <c r="AV13" s="3" t="s">
        <v>165</v>
      </c>
      <c r="AW13" s="2" t="s">
        <v>167</v>
      </c>
      <c r="AX13" s="2" t="s">
        <v>140</v>
      </c>
      <c r="AY13" s="3" t="s">
        <v>165</v>
      </c>
      <c r="AZ13" s="2" t="s">
        <v>170</v>
      </c>
      <c r="BA13" s="2" t="s">
        <v>140</v>
      </c>
      <c r="BB13" s="3" t="s">
        <v>165</v>
      </c>
      <c r="BC13" s="2" t="s">
        <v>170</v>
      </c>
      <c r="BD13" s="2" t="s">
        <v>140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 x14ac:dyDescent="0.2">
      <c r="A14" s="3" t="s">
        <v>171</v>
      </c>
      <c r="B14" s="6">
        <v>2494</v>
      </c>
      <c r="C14" s="6" t="s">
        <v>172</v>
      </c>
      <c r="D14" s="7">
        <v>0.12590216519647154</v>
      </c>
      <c r="E14" s="3" t="s">
        <v>171</v>
      </c>
      <c r="F14" s="6">
        <v>15</v>
      </c>
      <c r="G14" s="2">
        <v>15</v>
      </c>
      <c r="H14" s="3" t="s">
        <v>171</v>
      </c>
      <c r="I14" s="6">
        <v>39</v>
      </c>
      <c r="J14" s="2">
        <v>39</v>
      </c>
      <c r="K14" s="3" t="s">
        <v>171</v>
      </c>
      <c r="L14" s="3" t="s">
        <v>173</v>
      </c>
      <c r="M14" s="2">
        <v>3</v>
      </c>
      <c r="N14" s="2" t="s">
        <v>174</v>
      </c>
      <c r="O14" s="3" t="s">
        <v>171</v>
      </c>
      <c r="P14" s="2" t="s">
        <v>175</v>
      </c>
      <c r="Q14" s="2" t="s">
        <v>176</v>
      </c>
      <c r="R14" s="3" t="s">
        <v>171</v>
      </c>
      <c r="S14" s="2" t="s">
        <v>95</v>
      </c>
      <c r="T14" s="2" t="s">
        <v>177</v>
      </c>
      <c r="U14" s="3" t="s">
        <v>171</v>
      </c>
      <c r="V14" s="3" t="s">
        <v>30</v>
      </c>
      <c r="W14" s="2"/>
      <c r="X14" s="2" t="s">
        <v>25</v>
      </c>
      <c r="Y14" s="3" t="s">
        <v>171</v>
      </c>
      <c r="Z14" s="2" t="s">
        <v>178</v>
      </c>
      <c r="AA14" s="2" t="s">
        <v>172</v>
      </c>
      <c r="AB14" s="3" t="s">
        <v>171</v>
      </c>
      <c r="AC14" s="3" t="s">
        <v>32</v>
      </c>
      <c r="AD14" s="2">
        <v>2</v>
      </c>
      <c r="AE14" s="2" t="s">
        <v>33</v>
      </c>
      <c r="AF14" s="3" t="s">
        <v>171</v>
      </c>
      <c r="AG14" s="3" t="s">
        <v>34</v>
      </c>
      <c r="AH14" s="2">
        <v>4</v>
      </c>
      <c r="AI14" s="2" t="s">
        <v>35</v>
      </c>
      <c r="AJ14" s="3" t="s">
        <v>171</v>
      </c>
      <c r="AK14" s="2" t="s">
        <v>179</v>
      </c>
      <c r="AL14" s="2" t="s">
        <v>180</v>
      </c>
      <c r="AM14" s="3" t="s">
        <v>171</v>
      </c>
      <c r="AN14" s="2" t="s">
        <v>181</v>
      </c>
      <c r="AO14" s="2" t="s">
        <v>172</v>
      </c>
      <c r="AP14" s="3" t="s">
        <v>171</v>
      </c>
      <c r="AQ14" s="2" t="s">
        <v>93</v>
      </c>
      <c r="AR14" s="2" t="s">
        <v>172</v>
      </c>
      <c r="AS14" s="3" t="s">
        <v>171</v>
      </c>
      <c r="AT14" s="2" t="s">
        <v>182</v>
      </c>
      <c r="AU14" s="2" t="s">
        <v>43</v>
      </c>
      <c r="AV14" s="3" t="s">
        <v>171</v>
      </c>
      <c r="AW14" s="2" t="s">
        <v>183</v>
      </c>
      <c r="AX14" s="2" t="s">
        <v>172</v>
      </c>
      <c r="AY14" s="3" t="s">
        <v>171</v>
      </c>
      <c r="AZ14" s="2" t="s">
        <v>184</v>
      </c>
      <c r="BA14" s="2" t="s">
        <v>172</v>
      </c>
      <c r="BB14" s="3" t="s">
        <v>171</v>
      </c>
      <c r="BC14" s="2" t="s">
        <v>185</v>
      </c>
      <c r="BD14" s="2" t="s">
        <v>172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</row>
    <row r="222" spans="1:75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</row>
    <row r="223" spans="1:75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</row>
    <row r="224" spans="1:75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</row>
    <row r="225" spans="1:75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</row>
    <row r="226" spans="1:75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</row>
    <row r="227" spans="1:75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</row>
    <row r="228" spans="1:75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</row>
    <row r="229" spans="1:75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</row>
    <row r="230" spans="1:75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</row>
    <row r="231" spans="1:75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</row>
    <row r="232" spans="1:75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</row>
    <row r="233" spans="1:75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</row>
    <row r="234" spans="1:75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</row>
    <row r="235" spans="1:75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</row>
    <row r="236" spans="1:75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</row>
    <row r="237" spans="1:75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</row>
    <row r="238" spans="1:75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</row>
    <row r="239" spans="1:75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</row>
    <row r="240" spans="1:75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</row>
    <row r="241" spans="1:75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</row>
    <row r="242" spans="1:75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</row>
    <row r="243" spans="1:75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</row>
    <row r="244" spans="1:75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</row>
    <row r="245" spans="1:75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</row>
    <row r="246" spans="1:75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</row>
    <row r="247" spans="1:75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</row>
    <row r="248" spans="1:75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</row>
    <row r="249" spans="1:75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</row>
    <row r="250" spans="1:75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</row>
    <row r="251" spans="1:75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</row>
    <row r="252" spans="1:75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</row>
    <row r="253" spans="1:75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</row>
    <row r="254" spans="1:75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</row>
    <row r="255" spans="1:75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</row>
    <row r="256" spans="1:75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</row>
    <row r="257" spans="1:75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</row>
    <row r="258" spans="1:75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</row>
    <row r="259" spans="1:75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</row>
    <row r="260" spans="1:75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</row>
    <row r="261" spans="1:75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</row>
    <row r="262" spans="1:75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</row>
    <row r="263" spans="1:75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</row>
    <row r="264" spans="1:75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</row>
    <row r="265" spans="1:75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</row>
    <row r="266" spans="1:75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</row>
    <row r="267" spans="1:75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</row>
    <row r="268" spans="1:75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</row>
    <row r="269" spans="1:75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</row>
    <row r="270" spans="1:75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</row>
    <row r="271" spans="1:75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</row>
    <row r="272" spans="1:75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</row>
    <row r="273" spans="1:75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</row>
    <row r="274" spans="1:75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</row>
    <row r="275" spans="1:75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</row>
    <row r="276" spans="1:75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</row>
    <row r="277" spans="1:75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</row>
    <row r="278" spans="1:75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</row>
    <row r="279" spans="1:75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</row>
    <row r="280" spans="1:75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</row>
    <row r="281" spans="1:75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</row>
    <row r="282" spans="1:75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</row>
    <row r="283" spans="1:75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</row>
    <row r="284" spans="1:75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</row>
    <row r="285" spans="1:75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</row>
    <row r="286" spans="1:75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</row>
    <row r="287" spans="1:75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</row>
    <row r="288" spans="1:75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</row>
    <row r="289" spans="1:75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</row>
    <row r="290" spans="1:75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</row>
    <row r="291" spans="1:75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</row>
    <row r="292" spans="1:75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</row>
    <row r="293" spans="1:75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</row>
    <row r="294" spans="1:75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</row>
    <row r="295" spans="1:75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</row>
    <row r="296" spans="1:75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</row>
    <row r="297" spans="1:75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</row>
    <row r="298" spans="1:75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</row>
    <row r="299" spans="1:75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</row>
    <row r="300" spans="1:75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</row>
    <row r="301" spans="1:75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</row>
    <row r="302" spans="1:75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</row>
    <row r="303" spans="1:75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</row>
    <row r="304" spans="1:75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</row>
    <row r="305" spans="1:75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</row>
    <row r="306" spans="1:75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</row>
    <row r="307" spans="1:75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</row>
    <row r="308" spans="1:75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</row>
    <row r="309" spans="1:75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</row>
    <row r="310" spans="1:75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</row>
    <row r="311" spans="1:75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</row>
    <row r="312" spans="1:75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</row>
    <row r="313" spans="1:75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</row>
    <row r="314" spans="1:75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</row>
    <row r="315" spans="1:75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</row>
    <row r="316" spans="1:75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</row>
    <row r="317" spans="1:75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</row>
    <row r="318" spans="1:75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</row>
    <row r="319" spans="1:75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</row>
    <row r="320" spans="1:75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</row>
    <row r="321" spans="1:75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</row>
    <row r="322" spans="1:75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</row>
    <row r="323" spans="1:75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</row>
    <row r="324" spans="1:75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</row>
    <row r="325" spans="1:75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</row>
    <row r="326" spans="1:75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</row>
    <row r="327" spans="1:75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</row>
    <row r="328" spans="1:75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</row>
    <row r="329" spans="1:75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</row>
    <row r="330" spans="1:75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</row>
    <row r="331" spans="1:75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</row>
    <row r="332" spans="1:75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</row>
    <row r="333" spans="1:75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</row>
    <row r="334" spans="1:75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</row>
    <row r="335" spans="1:75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</row>
    <row r="336" spans="1:75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</row>
    <row r="337" spans="1:75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</row>
    <row r="338" spans="1:75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</row>
    <row r="339" spans="1:75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</row>
    <row r="340" spans="1:75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</row>
    <row r="341" spans="1:75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</row>
    <row r="342" spans="1:75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</row>
    <row r="343" spans="1:75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</row>
    <row r="344" spans="1:75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</row>
    <row r="345" spans="1:75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</row>
    <row r="346" spans="1:75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</row>
    <row r="347" spans="1:75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</row>
    <row r="348" spans="1:75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</row>
    <row r="349" spans="1:75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</row>
    <row r="350" spans="1:75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</row>
    <row r="351" spans="1:75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</row>
    <row r="352" spans="1:75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</row>
    <row r="353" spans="1:75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</row>
    <row r="354" spans="1:75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</row>
    <row r="355" spans="1:75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</row>
    <row r="356" spans="1:75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</row>
    <row r="357" spans="1:75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</row>
    <row r="358" spans="1:75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</row>
    <row r="359" spans="1:75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</row>
    <row r="360" spans="1:75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</row>
    <row r="361" spans="1:75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</row>
    <row r="362" spans="1:75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</row>
    <row r="363" spans="1:75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</row>
    <row r="364" spans="1:75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</row>
    <row r="365" spans="1:75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</row>
    <row r="366" spans="1:75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</row>
    <row r="367" spans="1:75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</row>
    <row r="368" spans="1:75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</row>
    <row r="369" spans="1:75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</row>
    <row r="370" spans="1:75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</row>
    <row r="371" spans="1:75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</row>
    <row r="372" spans="1:75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</row>
    <row r="373" spans="1:75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</row>
    <row r="374" spans="1:75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</row>
    <row r="375" spans="1:75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</row>
    <row r="376" spans="1:75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</row>
    <row r="377" spans="1:75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</row>
    <row r="378" spans="1:75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</row>
    <row r="379" spans="1:75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</row>
    <row r="380" spans="1:75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</row>
    <row r="381" spans="1:75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</row>
    <row r="382" spans="1:75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</row>
    <row r="383" spans="1:75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</row>
    <row r="384" spans="1:75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</row>
    <row r="385" spans="1:75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</row>
    <row r="386" spans="1:75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</row>
    <row r="387" spans="1:75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</row>
    <row r="388" spans="1:75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</row>
    <row r="389" spans="1:75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</row>
    <row r="390" spans="1:75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</row>
    <row r="391" spans="1:75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</row>
    <row r="392" spans="1:75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</row>
    <row r="393" spans="1:75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</row>
    <row r="394" spans="1:75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</row>
    <row r="395" spans="1:75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</row>
    <row r="396" spans="1:75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</row>
    <row r="397" spans="1:75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</row>
    <row r="398" spans="1:75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</row>
    <row r="399" spans="1:75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</row>
    <row r="400" spans="1:75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</row>
    <row r="401" spans="1:75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</row>
    <row r="402" spans="1:75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</row>
    <row r="403" spans="1:75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</row>
    <row r="404" spans="1:75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</row>
    <row r="405" spans="1:75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</row>
    <row r="406" spans="1:75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</row>
    <row r="407" spans="1:75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</row>
    <row r="408" spans="1:75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</row>
    <row r="409" spans="1:75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</row>
    <row r="410" spans="1:75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</row>
    <row r="411" spans="1:75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</row>
    <row r="412" spans="1:75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</row>
    <row r="413" spans="1:75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</row>
    <row r="414" spans="1:75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</row>
    <row r="415" spans="1:75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</row>
    <row r="416" spans="1:75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</row>
    <row r="417" spans="1:75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</row>
    <row r="418" spans="1:75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</row>
    <row r="419" spans="1:75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</row>
    <row r="420" spans="1:75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</row>
    <row r="421" spans="1:75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</row>
    <row r="422" spans="1:75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</row>
    <row r="423" spans="1:75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</row>
    <row r="424" spans="1:75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</row>
    <row r="425" spans="1:75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</row>
    <row r="426" spans="1:75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</row>
    <row r="427" spans="1:75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</row>
    <row r="428" spans="1:75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</row>
    <row r="429" spans="1:75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</row>
    <row r="430" spans="1:75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</row>
    <row r="431" spans="1:75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</row>
    <row r="432" spans="1:75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</row>
    <row r="433" spans="1:75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</row>
    <row r="434" spans="1:75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</row>
    <row r="435" spans="1:75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</row>
    <row r="436" spans="1:75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</row>
    <row r="437" spans="1:75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</row>
    <row r="438" spans="1:75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</row>
    <row r="439" spans="1:75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</row>
    <row r="440" spans="1:75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</row>
    <row r="441" spans="1:75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</row>
    <row r="442" spans="1:75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</row>
    <row r="443" spans="1:75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</row>
    <row r="444" spans="1:75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</row>
    <row r="445" spans="1:75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</row>
    <row r="446" spans="1:75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</row>
    <row r="447" spans="1:75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</row>
    <row r="448" spans="1:75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</row>
    <row r="449" spans="1:75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</row>
    <row r="450" spans="1:75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</row>
    <row r="451" spans="1:75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</row>
    <row r="452" spans="1:75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</row>
    <row r="453" spans="1:75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</row>
    <row r="454" spans="1:75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</row>
    <row r="455" spans="1:75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</row>
    <row r="456" spans="1:75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</row>
    <row r="457" spans="1:75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</row>
    <row r="458" spans="1:75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</row>
    <row r="459" spans="1:75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</row>
    <row r="460" spans="1:75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</row>
    <row r="461" spans="1:75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</row>
    <row r="462" spans="1:75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</row>
    <row r="463" spans="1:75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</row>
    <row r="464" spans="1:75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</row>
    <row r="465" spans="1:75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</row>
    <row r="466" spans="1:75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</row>
    <row r="467" spans="1:75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</row>
    <row r="468" spans="1:75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</row>
    <row r="469" spans="1:75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</row>
    <row r="470" spans="1:75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</row>
    <row r="471" spans="1:75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</row>
    <row r="472" spans="1:75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</row>
    <row r="473" spans="1:75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</row>
    <row r="474" spans="1:75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</row>
    <row r="475" spans="1:75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</row>
    <row r="476" spans="1:75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</row>
    <row r="477" spans="1:75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</row>
    <row r="478" spans="1:75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</row>
    <row r="479" spans="1:75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</row>
    <row r="480" spans="1:75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</row>
    <row r="481" spans="1:75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</row>
    <row r="482" spans="1:75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</row>
    <row r="483" spans="1:75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</row>
    <row r="484" spans="1:75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</row>
    <row r="485" spans="1:75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</row>
    <row r="486" spans="1:75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</row>
    <row r="487" spans="1:75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</row>
    <row r="488" spans="1:75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</row>
    <row r="489" spans="1:75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</row>
    <row r="490" spans="1:75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</row>
    <row r="491" spans="1:75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</row>
    <row r="492" spans="1:75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</row>
    <row r="493" spans="1:75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</row>
    <row r="494" spans="1:75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</row>
    <row r="495" spans="1:75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</row>
    <row r="496" spans="1:75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</row>
    <row r="497" spans="1:75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</row>
    <row r="498" spans="1:75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</row>
    <row r="499" spans="1:75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</row>
    <row r="500" spans="1:75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</row>
    <row r="501" spans="1:75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</row>
    <row r="502" spans="1:75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</row>
    <row r="503" spans="1:75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</row>
    <row r="504" spans="1:75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</row>
    <row r="505" spans="1:75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</row>
    <row r="506" spans="1:75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</row>
    <row r="507" spans="1:75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</row>
    <row r="508" spans="1:75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</row>
    <row r="509" spans="1:75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</row>
    <row r="510" spans="1:75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</row>
    <row r="511" spans="1:75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</row>
    <row r="512" spans="1:75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</row>
    <row r="513" spans="1:75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</row>
    <row r="514" spans="1:75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</row>
    <row r="515" spans="1:75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</row>
    <row r="516" spans="1:75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</row>
    <row r="517" spans="1:75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</row>
    <row r="518" spans="1:75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</row>
    <row r="519" spans="1:75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</row>
    <row r="520" spans="1:75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</row>
    <row r="521" spans="1:75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</row>
    <row r="522" spans="1:75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</row>
    <row r="523" spans="1:75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</row>
    <row r="524" spans="1:75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</row>
    <row r="525" spans="1:75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</row>
    <row r="526" spans="1:75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</row>
    <row r="527" spans="1:75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</row>
    <row r="528" spans="1:75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</row>
    <row r="529" spans="1:75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</row>
    <row r="530" spans="1:75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</row>
    <row r="531" spans="1:75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</row>
    <row r="532" spans="1:75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</row>
    <row r="533" spans="1:75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</row>
    <row r="534" spans="1:75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</row>
    <row r="535" spans="1:75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</row>
    <row r="536" spans="1:75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</row>
    <row r="537" spans="1:75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</row>
    <row r="538" spans="1:75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</row>
    <row r="539" spans="1:75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</row>
    <row r="540" spans="1:75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</row>
    <row r="541" spans="1:75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</row>
    <row r="542" spans="1:75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</row>
    <row r="543" spans="1:75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</row>
    <row r="544" spans="1:75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</row>
    <row r="545" spans="1:75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</row>
    <row r="546" spans="1:75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</row>
    <row r="547" spans="1:75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</row>
    <row r="548" spans="1:75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</row>
    <row r="549" spans="1:75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</row>
    <row r="550" spans="1:75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</row>
    <row r="551" spans="1:75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</row>
    <row r="552" spans="1:75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</row>
    <row r="553" spans="1:75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</row>
    <row r="554" spans="1:75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</row>
    <row r="555" spans="1:75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</row>
    <row r="556" spans="1:75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</row>
    <row r="557" spans="1:75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</row>
    <row r="558" spans="1:75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</row>
    <row r="559" spans="1:75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</row>
    <row r="560" spans="1:75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</row>
    <row r="561" spans="1:75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</row>
    <row r="562" spans="1:75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</row>
    <row r="563" spans="1:75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</row>
    <row r="564" spans="1:75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</row>
    <row r="565" spans="1:75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</row>
    <row r="566" spans="1:75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</row>
    <row r="567" spans="1:75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</row>
    <row r="568" spans="1:75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</row>
    <row r="569" spans="1:75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</row>
    <row r="570" spans="1:75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</row>
    <row r="571" spans="1:75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</row>
    <row r="572" spans="1:75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</row>
    <row r="573" spans="1:75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</row>
    <row r="574" spans="1:75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</row>
    <row r="575" spans="1:75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</row>
    <row r="576" spans="1:75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</row>
    <row r="577" spans="1:75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</row>
    <row r="578" spans="1:75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</row>
    <row r="579" spans="1:75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</row>
    <row r="580" spans="1:75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</row>
    <row r="581" spans="1:75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</row>
    <row r="582" spans="1:75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</row>
    <row r="583" spans="1:75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</row>
    <row r="584" spans="1:75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</row>
    <row r="585" spans="1:75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</row>
    <row r="586" spans="1:75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</row>
    <row r="587" spans="1:75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</row>
    <row r="588" spans="1:75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</row>
    <row r="589" spans="1:75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</row>
    <row r="590" spans="1:75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</row>
    <row r="591" spans="1:75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</row>
    <row r="592" spans="1:75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</row>
    <row r="593" spans="1:75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</row>
    <row r="594" spans="1:75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</row>
    <row r="595" spans="1:75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</row>
    <row r="596" spans="1:75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</row>
    <row r="597" spans="1:75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</row>
    <row r="598" spans="1:75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</row>
    <row r="599" spans="1:75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</row>
    <row r="600" spans="1:75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</row>
    <row r="601" spans="1:75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</row>
    <row r="602" spans="1:75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</row>
    <row r="603" spans="1:75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</row>
    <row r="604" spans="1:75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</row>
    <row r="605" spans="1:75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</row>
    <row r="606" spans="1:75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</row>
    <row r="607" spans="1:75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</row>
    <row r="608" spans="1:75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</row>
    <row r="609" spans="1:75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</row>
    <row r="610" spans="1:75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</row>
    <row r="611" spans="1:75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</row>
    <row r="612" spans="1:75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</row>
    <row r="613" spans="1:75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</row>
    <row r="614" spans="1:75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</row>
    <row r="615" spans="1:75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</row>
    <row r="616" spans="1:75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</row>
    <row r="617" spans="1:75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</row>
    <row r="618" spans="1:75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</row>
    <row r="619" spans="1:75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</row>
    <row r="620" spans="1:75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</row>
    <row r="621" spans="1:75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</row>
    <row r="622" spans="1:75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</row>
    <row r="623" spans="1:75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</row>
    <row r="624" spans="1:75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</row>
    <row r="625" spans="1:75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</row>
    <row r="626" spans="1:75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</row>
    <row r="627" spans="1:75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</row>
    <row r="628" spans="1:75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</row>
    <row r="629" spans="1:75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</row>
    <row r="630" spans="1:75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</row>
    <row r="631" spans="1:75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</row>
    <row r="632" spans="1:75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</row>
    <row r="633" spans="1:75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</row>
    <row r="634" spans="1:75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</row>
    <row r="635" spans="1:75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</row>
    <row r="636" spans="1:75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</row>
    <row r="637" spans="1:75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</row>
    <row r="638" spans="1:75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</row>
    <row r="639" spans="1:75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</row>
    <row r="640" spans="1:75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</row>
    <row r="641" spans="1:75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</row>
    <row r="642" spans="1:75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</row>
    <row r="643" spans="1:75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</row>
    <row r="644" spans="1:75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</row>
    <row r="645" spans="1:75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</row>
    <row r="646" spans="1:75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</row>
    <row r="647" spans="1:75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</row>
    <row r="648" spans="1:75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</row>
    <row r="649" spans="1:75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</row>
    <row r="650" spans="1:75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</row>
    <row r="651" spans="1:75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</row>
    <row r="652" spans="1:75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</row>
    <row r="653" spans="1:75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</row>
    <row r="654" spans="1:75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</row>
    <row r="655" spans="1:75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</row>
    <row r="656" spans="1:75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</row>
    <row r="657" spans="1:75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</row>
    <row r="658" spans="1:75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</row>
    <row r="659" spans="1:75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</row>
    <row r="660" spans="1:75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</row>
    <row r="661" spans="1:75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</row>
    <row r="662" spans="1:75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</row>
    <row r="663" spans="1:75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</row>
    <row r="664" spans="1:75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</row>
    <row r="665" spans="1:75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</row>
    <row r="666" spans="1:75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</row>
    <row r="667" spans="1:75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</row>
    <row r="668" spans="1:75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</row>
    <row r="669" spans="1:75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</row>
    <row r="670" spans="1:75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</row>
    <row r="671" spans="1:75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</row>
    <row r="672" spans="1:75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</row>
    <row r="673" spans="1:75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</row>
    <row r="674" spans="1:75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</row>
    <row r="675" spans="1:75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</row>
    <row r="676" spans="1:75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</row>
    <row r="677" spans="1:75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</row>
    <row r="678" spans="1:75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</row>
    <row r="679" spans="1:75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</row>
    <row r="680" spans="1:75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</row>
    <row r="681" spans="1:75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</row>
    <row r="682" spans="1:75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</row>
    <row r="683" spans="1:75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</row>
    <row r="684" spans="1:75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</row>
    <row r="685" spans="1:75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</row>
    <row r="686" spans="1:75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</row>
    <row r="687" spans="1:75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</row>
    <row r="688" spans="1:75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</row>
    <row r="689" spans="1:75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</row>
    <row r="690" spans="1:75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</row>
    <row r="691" spans="1:75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</row>
    <row r="692" spans="1:75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</row>
    <row r="693" spans="1:75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</row>
    <row r="694" spans="1:75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</row>
    <row r="695" spans="1:75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</row>
    <row r="696" spans="1:75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</row>
    <row r="697" spans="1:75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</row>
    <row r="698" spans="1:75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</row>
    <row r="699" spans="1:75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</row>
    <row r="700" spans="1:75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</row>
    <row r="701" spans="1:75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</row>
    <row r="702" spans="1:75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</row>
    <row r="703" spans="1:75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</row>
    <row r="704" spans="1:75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</row>
    <row r="705" spans="1:75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</row>
    <row r="706" spans="1:75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</row>
    <row r="707" spans="1:75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</row>
    <row r="708" spans="1:75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</row>
    <row r="709" spans="1:75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</row>
    <row r="710" spans="1:75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</row>
    <row r="711" spans="1:75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</row>
    <row r="712" spans="1:75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</row>
    <row r="713" spans="1:75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</row>
    <row r="714" spans="1:75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</row>
    <row r="715" spans="1:75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</row>
    <row r="716" spans="1:75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</row>
    <row r="717" spans="1:75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</row>
    <row r="718" spans="1:75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</row>
    <row r="719" spans="1:75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</row>
    <row r="720" spans="1:75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</row>
    <row r="721" spans="1:75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</row>
    <row r="722" spans="1:75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</row>
    <row r="723" spans="1:75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</row>
    <row r="724" spans="1:75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</row>
    <row r="725" spans="1:75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</row>
    <row r="726" spans="1:75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</row>
    <row r="727" spans="1:75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</row>
    <row r="728" spans="1:75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</row>
    <row r="729" spans="1:75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</row>
    <row r="730" spans="1:75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</row>
    <row r="731" spans="1:75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</row>
    <row r="732" spans="1:75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</row>
    <row r="733" spans="1:75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</row>
    <row r="734" spans="1:75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</row>
    <row r="735" spans="1:75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</row>
    <row r="736" spans="1:75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</row>
    <row r="737" spans="1:75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</row>
    <row r="738" spans="1:75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</row>
    <row r="739" spans="1:75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</row>
    <row r="740" spans="1:75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</row>
    <row r="741" spans="1:75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</row>
    <row r="742" spans="1:75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</row>
    <row r="743" spans="1:75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</row>
    <row r="744" spans="1:75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</row>
    <row r="745" spans="1:75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</row>
    <row r="746" spans="1:75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</row>
    <row r="747" spans="1:75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</row>
    <row r="748" spans="1:75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</row>
    <row r="749" spans="1:75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</row>
    <row r="750" spans="1:75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</row>
    <row r="751" spans="1:75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</row>
    <row r="752" spans="1:75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</row>
    <row r="753" spans="1:75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</row>
    <row r="754" spans="1:75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</row>
    <row r="755" spans="1:75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</row>
    <row r="756" spans="1:75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</row>
    <row r="757" spans="1:75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</row>
    <row r="758" spans="1:75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</row>
    <row r="759" spans="1:75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</row>
    <row r="760" spans="1:75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</row>
    <row r="761" spans="1:75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</row>
    <row r="762" spans="1:75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</row>
    <row r="763" spans="1:75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</row>
    <row r="764" spans="1:75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</row>
    <row r="765" spans="1:75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</row>
    <row r="766" spans="1:75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</row>
    <row r="767" spans="1:75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</row>
    <row r="768" spans="1:75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</row>
    <row r="769" spans="1:75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</row>
    <row r="770" spans="1:75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</row>
    <row r="771" spans="1:75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</row>
    <row r="772" spans="1:75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</row>
    <row r="773" spans="1:75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</row>
    <row r="774" spans="1:75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</row>
    <row r="775" spans="1:75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</row>
    <row r="776" spans="1:75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</row>
    <row r="777" spans="1:75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</row>
    <row r="778" spans="1:75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</row>
    <row r="779" spans="1:75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</row>
    <row r="780" spans="1:75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</row>
    <row r="781" spans="1:75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</row>
    <row r="782" spans="1:75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</row>
    <row r="783" spans="1:75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</row>
    <row r="784" spans="1:75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</row>
    <row r="785" spans="1:75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</row>
    <row r="786" spans="1:75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</row>
    <row r="787" spans="1:75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</row>
    <row r="788" spans="1:75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</row>
    <row r="789" spans="1:75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</row>
    <row r="790" spans="1:75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</row>
    <row r="791" spans="1:75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</row>
    <row r="792" spans="1:75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</row>
    <row r="793" spans="1:75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</row>
    <row r="794" spans="1:75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</row>
    <row r="795" spans="1:75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</row>
    <row r="796" spans="1:75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</row>
    <row r="797" spans="1:75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</row>
    <row r="798" spans="1:75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</row>
    <row r="799" spans="1:75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</row>
    <row r="800" spans="1:75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</row>
    <row r="801" spans="1:75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</row>
    <row r="802" spans="1:75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</row>
    <row r="803" spans="1:75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</row>
    <row r="804" spans="1:75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</row>
    <row r="805" spans="1:75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</row>
    <row r="806" spans="1:75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</row>
    <row r="807" spans="1:75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</row>
    <row r="808" spans="1:75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</row>
    <row r="809" spans="1:75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</row>
    <row r="810" spans="1:75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</row>
    <row r="811" spans="1:75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</row>
    <row r="812" spans="1:75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</row>
    <row r="813" spans="1:75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</row>
    <row r="814" spans="1:75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</row>
    <row r="815" spans="1:75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</row>
    <row r="816" spans="1:75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</row>
    <row r="817" spans="1:75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</row>
    <row r="818" spans="1:75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</row>
    <row r="819" spans="1:75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</row>
    <row r="820" spans="1:75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</row>
    <row r="821" spans="1:75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</row>
    <row r="822" spans="1:75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</row>
    <row r="823" spans="1:75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</row>
    <row r="824" spans="1:75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</row>
    <row r="825" spans="1:75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</row>
    <row r="826" spans="1:75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</row>
    <row r="827" spans="1:75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</row>
    <row r="828" spans="1:75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</row>
    <row r="829" spans="1:75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</row>
    <row r="830" spans="1:75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</row>
    <row r="831" spans="1:75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</row>
    <row r="832" spans="1:75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</row>
    <row r="833" spans="1:75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</row>
    <row r="834" spans="1:75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</row>
    <row r="835" spans="1:75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</row>
    <row r="836" spans="1:75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</row>
    <row r="837" spans="1:75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</row>
    <row r="838" spans="1:75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</row>
    <row r="839" spans="1:75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</row>
    <row r="840" spans="1:75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</row>
    <row r="841" spans="1:75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</row>
    <row r="842" spans="1:75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</row>
    <row r="843" spans="1:75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</row>
    <row r="844" spans="1:75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</row>
    <row r="845" spans="1:75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</row>
    <row r="846" spans="1:75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</row>
    <row r="847" spans="1:75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</row>
    <row r="848" spans="1:75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</row>
    <row r="849" spans="1:75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</row>
    <row r="850" spans="1:75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</row>
    <row r="851" spans="1:75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</row>
    <row r="852" spans="1:75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</row>
    <row r="853" spans="1:75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</row>
    <row r="854" spans="1:75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</row>
    <row r="855" spans="1:75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</row>
    <row r="856" spans="1:75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</row>
    <row r="857" spans="1:75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</row>
    <row r="858" spans="1:75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</row>
    <row r="859" spans="1:75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</row>
    <row r="860" spans="1:75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</row>
    <row r="861" spans="1:75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</row>
    <row r="862" spans="1:75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</row>
    <row r="863" spans="1:75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</row>
    <row r="864" spans="1:75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</row>
    <row r="865" spans="1:75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</row>
    <row r="866" spans="1:75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</row>
    <row r="867" spans="1:75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</row>
    <row r="868" spans="1:75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</row>
    <row r="869" spans="1:75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</row>
    <row r="870" spans="1:75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</row>
    <row r="871" spans="1:75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</row>
    <row r="872" spans="1:75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</row>
    <row r="873" spans="1:75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</row>
    <row r="874" spans="1:75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</row>
    <row r="875" spans="1:75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</row>
    <row r="876" spans="1:75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</row>
    <row r="877" spans="1:75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</row>
    <row r="878" spans="1:75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</row>
    <row r="879" spans="1:75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</row>
    <row r="880" spans="1:75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</row>
    <row r="881" spans="1:75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</row>
    <row r="882" spans="1:75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</row>
    <row r="883" spans="1:75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</row>
    <row r="884" spans="1:75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</row>
    <row r="885" spans="1:75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</row>
    <row r="886" spans="1:75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</row>
    <row r="887" spans="1:75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</row>
    <row r="888" spans="1:75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</row>
    <row r="889" spans="1:75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</row>
    <row r="890" spans="1:75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</row>
    <row r="891" spans="1:75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</row>
    <row r="892" spans="1:75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</row>
    <row r="893" spans="1:75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</row>
    <row r="894" spans="1:75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</row>
    <row r="895" spans="1:75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</row>
    <row r="896" spans="1:75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</row>
    <row r="897" spans="1:75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</row>
    <row r="898" spans="1:75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</row>
    <row r="899" spans="1:75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</row>
    <row r="900" spans="1:75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</row>
    <row r="901" spans="1:75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</row>
    <row r="902" spans="1:75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</row>
    <row r="903" spans="1:75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</row>
    <row r="904" spans="1:75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</row>
    <row r="905" spans="1:75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</row>
    <row r="906" spans="1:75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</row>
    <row r="907" spans="1:75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</row>
    <row r="908" spans="1:75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</row>
    <row r="909" spans="1:75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</row>
    <row r="910" spans="1:75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</row>
    <row r="911" spans="1:75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</row>
    <row r="912" spans="1:75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</row>
    <row r="913" spans="1:75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</row>
    <row r="914" spans="1:75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</row>
    <row r="915" spans="1:75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</row>
    <row r="916" spans="1:75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</row>
    <row r="917" spans="1:75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</row>
    <row r="918" spans="1:75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</row>
    <row r="919" spans="1:75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</row>
    <row r="920" spans="1:75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</row>
    <row r="921" spans="1:75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</row>
    <row r="922" spans="1:75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</row>
    <row r="923" spans="1:75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</row>
    <row r="924" spans="1:75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</row>
    <row r="925" spans="1:75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</row>
    <row r="926" spans="1:75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</row>
    <row r="927" spans="1:75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</row>
    <row r="928" spans="1:75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</row>
    <row r="929" spans="1:75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</row>
    <row r="930" spans="1:75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</row>
    <row r="931" spans="1:75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</row>
    <row r="932" spans="1:75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</row>
    <row r="933" spans="1:75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</row>
    <row r="934" spans="1:75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</row>
    <row r="935" spans="1:75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</row>
    <row r="936" spans="1:75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</row>
    <row r="937" spans="1:75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</row>
    <row r="938" spans="1:75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</row>
    <row r="939" spans="1:75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</row>
    <row r="940" spans="1:75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</row>
    <row r="941" spans="1:75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</row>
    <row r="942" spans="1:75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</row>
    <row r="943" spans="1:75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</row>
    <row r="944" spans="1:75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</row>
    <row r="945" spans="1:75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</row>
    <row r="946" spans="1:75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</row>
    <row r="947" spans="1:75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</row>
    <row r="948" spans="1:75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</row>
    <row r="949" spans="1:75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</row>
    <row r="950" spans="1:75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</row>
    <row r="951" spans="1:75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</row>
    <row r="952" spans="1:75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</row>
    <row r="953" spans="1:75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</row>
    <row r="954" spans="1:75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</row>
    <row r="955" spans="1:75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</row>
    <row r="956" spans="1:75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</row>
    <row r="957" spans="1:75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</row>
    <row r="958" spans="1:75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</row>
    <row r="959" spans="1:75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</row>
    <row r="960" spans="1:75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</row>
    <row r="961" spans="1:75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</row>
    <row r="962" spans="1:75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</row>
    <row r="963" spans="1:75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</row>
    <row r="964" spans="1:75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</row>
    <row r="965" spans="1:75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</row>
    <row r="966" spans="1:75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</row>
    <row r="967" spans="1:75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</row>
    <row r="968" spans="1:75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</row>
    <row r="969" spans="1:75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</row>
    <row r="970" spans="1:75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</row>
    <row r="971" spans="1:75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</row>
    <row r="972" spans="1:75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</row>
    <row r="973" spans="1:75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</row>
    <row r="974" spans="1:75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</row>
    <row r="975" spans="1:75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</row>
    <row r="976" spans="1:75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</row>
    <row r="977" spans="1:75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</row>
    <row r="978" spans="1:75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</row>
    <row r="979" spans="1:75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</row>
    <row r="980" spans="1:75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</row>
    <row r="981" spans="1:75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</row>
    <row r="982" spans="1:75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</row>
    <row r="983" spans="1:75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</row>
    <row r="984" spans="1:75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</row>
    <row r="985" spans="1:75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</row>
    <row r="986" spans="1:75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</row>
    <row r="987" spans="1:75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</row>
    <row r="988" spans="1:75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</row>
    <row r="989" spans="1:75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</row>
    <row r="990" spans="1:75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</row>
    <row r="991" spans="1:75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</row>
    <row r="992" spans="1:75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</row>
    <row r="993" spans="1:75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</row>
    <row r="994" spans="1:75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</row>
    <row r="995" spans="1:75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</row>
    <row r="996" spans="1:75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</row>
    <row r="997" spans="1:75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</row>
    <row r="998" spans="1:75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</row>
    <row r="999" spans="1:75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</row>
    <row r="1000" spans="1:75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9" t="s">
        <v>186</v>
      </c>
      <c r="B1" s="10" t="s">
        <v>187</v>
      </c>
      <c r="C1" s="10" t="s">
        <v>188</v>
      </c>
      <c r="D1" s="10" t="s">
        <v>189</v>
      </c>
      <c r="E1" s="10" t="s">
        <v>190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1" t="s">
        <v>191</v>
      </c>
      <c r="B2" s="12">
        <v>30</v>
      </c>
      <c r="C2" s="12">
        <v>30</v>
      </c>
      <c r="D2" s="12">
        <v>40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Гимназия №1</v>
      </c>
      <c r="B3" s="14">
        <f>IFERROR(((('Данные для ввода на bus.gov.ru'!F2/'Данные для ввода на bus.gov.ru'!G2)+('Данные для ввода на bus.gov.ru'!I2/'Данные для ввода на bus.gov.ru'!J2))/2*100)*0.3,"")</f>
        <v>30</v>
      </c>
      <c r="C3" s="12">
        <f>'Данные для ввода на bus.gov.ru'!N2*0.3</f>
        <v>30</v>
      </c>
      <c r="D3" s="14">
        <f>((('Данные для ввода на bus.gov.ru'!P2+'Данные для ввода на bus.gov.ru'!S2)/('Данные для ввода на bus.gov.ru'!Q2+'Данные для ввода на bus.gov.ru'!T2))*100)*0.4</f>
        <v>37.568389057750764</v>
      </c>
      <c r="E3" s="15">
        <f t="shared" ref="E3:E15" si="0">B3+C3+D3</f>
        <v>97.568389057750764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№3 Чулпан</v>
      </c>
      <c r="B4" s="14">
        <f>IFERROR(((('Данные для ввода на bus.gov.ru'!F3/'Данные для ввода на bus.gov.ru'!G3)+('Данные для ввода на bus.gov.ru'!I3/'Данные для ввода на bus.gov.ru'!J3))/2*100)*0.3,"")</f>
        <v>30</v>
      </c>
      <c r="C4" s="12">
        <f>'Данные для ввода на bus.gov.ru'!N3*0.3</f>
        <v>30</v>
      </c>
      <c r="D4" s="14">
        <f>((('Данные для ввода на bus.gov.ru'!P3+'Данные для ввода на bus.gov.ru'!S3)/('Данные для ввода на bus.gov.ru'!Q3+'Данные для ввода на bus.gov.ru'!T3))*100)*0.4</f>
        <v>40</v>
      </c>
      <c r="E4" s="15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комбинированного вида №2</v>
      </c>
      <c r="B5" s="14">
        <f>IFERROR(((('Данные для ввода на bus.gov.ru'!F4/'Данные для ввода на bus.gov.ru'!G4)+('Данные для ввода на bus.gov.ru'!I4/'Данные для ввода на bus.gov.ru'!J4))/2*100)*0.3,"")</f>
        <v>30</v>
      </c>
      <c r="C5" s="12">
        <f>'Данные для ввода на bus.gov.ru'!N4*0.3</f>
        <v>30</v>
      </c>
      <c r="D5" s="14">
        <f>((('Данные для ввода на bus.gov.ru'!P4+'Данные для ввода на bus.gov.ru'!S4)/('Данные для ввода на bus.gov.ru'!Q4+'Данные для ввода на bus.gov.ru'!T4))*100)*0.4</f>
        <v>40</v>
      </c>
      <c r="E5" s="15">
        <f t="shared" si="0"/>
        <v>100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присмотра и оздоровления №1</v>
      </c>
      <c r="B6" s="14">
        <f>IFERROR(((('Данные для ввода на bus.gov.ru'!F5/'Данные для ввода на bus.gov.ru'!G5)+('Данные для ввода на bus.gov.ru'!I5/'Данные для ввода на bus.gov.ru'!J5))/2*100)*0.3,"")</f>
        <v>30</v>
      </c>
      <c r="C6" s="12">
        <f>'Данные для ввода на bus.gov.ru'!N5*0.3</f>
        <v>30</v>
      </c>
      <c r="D6" s="14">
        <f>((('Данные для ввода на bus.gov.ru'!P5+'Данные для ввода на bus.gov.ru'!S5)/('Данные для ввода на bus.gov.ru'!Q5+'Данные для ввода на bus.gov.ru'!T5))*100)*0.4</f>
        <v>38.757763975155285</v>
      </c>
      <c r="E6" s="15">
        <f t="shared" si="0"/>
        <v>98.757763975155285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Лицей №1</v>
      </c>
      <c r="B7" s="14">
        <f>IFERROR(((('Данные для ввода на bus.gov.ru'!F6/'Данные для ввода на bus.gov.ru'!G6)+('Данные для ввода на bus.gov.ru'!I6/'Данные для ввода на bus.gov.ru'!J6))/2*100)*0.3,"")</f>
        <v>29</v>
      </c>
      <c r="C7" s="12">
        <f>'Данные для ввода на bus.gov.ru'!N6*0.3</f>
        <v>30</v>
      </c>
      <c r="D7" s="14">
        <f>((('Данные для ввода на bus.gov.ru'!P6+'Данные для ввода на bus.gov.ru'!S6)/('Данные для ввода на bus.gov.ru'!Q6+'Данные для ввода на bus.gov.ru'!T6))*100)*0.4</f>
        <v>39.126637554585159</v>
      </c>
      <c r="E7" s="15">
        <f t="shared" si="0"/>
        <v>98.126637554585159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Основная общеобразовательная школа №5</v>
      </c>
      <c r="B8" s="14">
        <f>IFERROR(((('Данные для ввода на bus.gov.ru'!F7/'Данные для ввода на bus.gov.ru'!G7)+('Данные для ввода на bus.gov.ru'!I7/'Данные для ввода на bus.gov.ru'!J7))/2*100)*0.3,"")</f>
        <v>30</v>
      </c>
      <c r="C8" s="12">
        <f>'Данные для ввода на bus.gov.ru'!N7*0.3</f>
        <v>30</v>
      </c>
      <c r="D8" s="14">
        <f>((('Данные для ввода на bus.gov.ru'!P7+'Данные для ввода на bus.gov.ru'!S7)/('Данные для ввода на bus.gov.ru'!Q7+'Данные для ввода на bus.gov.ru'!T7))*100)*0.4</f>
        <v>38.461538461538467</v>
      </c>
      <c r="E8" s="15">
        <f t="shared" si="0"/>
        <v>98.461538461538467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Спортивная школа «Чемпион»</v>
      </c>
      <c r="B9" s="14">
        <f>IFERROR(((('Данные для ввода на bus.gov.ru'!F8/'Данные для ввода на bus.gov.ru'!G8)+('Данные для ввода на bus.gov.ru'!I8/'Данные для ввода на bus.gov.ru'!J8))/2*100)*0.3,"")</f>
        <v>19.615384615384617</v>
      </c>
      <c r="C9" s="12">
        <f>'Данные для ввода на bus.gov.ru'!N8*0.3</f>
        <v>30</v>
      </c>
      <c r="D9" s="14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15">
        <f t="shared" si="0"/>
        <v>89.615384615384613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Средняя общеобразовательная школа №2</v>
      </c>
      <c r="B10" s="14">
        <f>IFERROR(((('Данные для ввода на bus.gov.ru'!F9/'Данные для ввода на bus.gov.ru'!G9)+('Данные для ввода на bus.gov.ru'!I9/'Данные для ввода на bus.gov.ru'!J9))/2*100)*0.3,"")</f>
        <v>30</v>
      </c>
      <c r="C10" s="12">
        <f>'Данные для ввода на bus.gov.ru'!N9*0.3</f>
        <v>30</v>
      </c>
      <c r="D10" s="14">
        <f>((('Данные для ввода на bus.gov.ru'!P9+'Данные для ввода на bus.gov.ru'!S9)/('Данные для ввода на bus.gov.ru'!Q9+'Данные для ввода на bus.gov.ru'!T9))*100)*0.4</f>
        <v>38.794520547945211</v>
      </c>
      <c r="E10" s="15">
        <f t="shared" si="0"/>
        <v>98.794520547945211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Средняя общеобразовательная школа №3</v>
      </c>
      <c r="B11" s="14">
        <f>IFERROR(((('Данные для ввода на bus.gov.ru'!F10/'Данные для ввода на bus.gov.ru'!G10)+('Данные для ввода на bus.gov.ru'!I10/'Данные для ввода на bus.gov.ru'!J10))/2*100)*0.3,"")</f>
        <v>30</v>
      </c>
      <c r="C11" s="12">
        <f>'Данные для ввода на bus.gov.ru'!N10*0.3</f>
        <v>30</v>
      </c>
      <c r="D11" s="14">
        <f>((('Данные для ввода на bus.gov.ru'!P10+'Данные для ввода на bus.gov.ru'!S10)/('Данные для ввода на bus.gov.ru'!Q10+'Данные для ввода на bus.gov.ru'!T10))*100)*0.4</f>
        <v>38.571428571428577</v>
      </c>
      <c r="E11" s="15">
        <f t="shared" si="0"/>
        <v>98.571428571428584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Средняя общеобразовательная школа №7</v>
      </c>
      <c r="B12" s="14">
        <f>IFERROR(((('Данные для ввода на bus.gov.ru'!F11/'Данные для ввода на bus.gov.ru'!G11)+('Данные для ввода на bus.gov.ru'!I11/'Данные для ввода на bus.gov.ru'!J11))/2*100)*0.3,"")</f>
        <v>30</v>
      </c>
      <c r="C12" s="12">
        <f>'Данные для ввода на bus.gov.ru'!N11*0.3</f>
        <v>30</v>
      </c>
      <c r="D12" s="14">
        <f>((('Данные для ввода на bus.gov.ru'!P11+'Данные для ввода на bus.gov.ru'!S11)/('Данные для ввода на bus.gov.ru'!Q11+'Данные для ввода на bus.gov.ru'!T11))*100)*0.4</f>
        <v>38.241758241758241</v>
      </c>
      <c r="E12" s="15">
        <f t="shared" si="0"/>
        <v>98.241758241758248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Средняя общеобразовательная школа им. М.И. Калинина</v>
      </c>
      <c r="B13" s="14">
        <f>IFERROR(((('Данные для ввода на bus.gov.ru'!F12/'Данные для ввода на bus.gov.ru'!G12)+('Данные для ввода на bus.gov.ru'!I12/'Данные для ввода на bus.gov.ru'!J12))/2*100)*0.3,"")</f>
        <v>30</v>
      </c>
      <c r="C13" s="12">
        <f>'Данные для ввода на bus.gov.ru'!N12*0.3</f>
        <v>30</v>
      </c>
      <c r="D13" s="14">
        <f>((('Данные для ввода на bus.gov.ru'!P12+'Данные для ввода на bus.gov.ru'!S12)/('Данные для ввода на bus.gov.ru'!Q12+'Данные для ввода на bus.gov.ru'!T12))*100)*0.4</f>
        <v>38.00865800865801</v>
      </c>
      <c r="E13" s="15">
        <f t="shared" si="0"/>
        <v>98.008658008658017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Станция юных техников</v>
      </c>
      <c r="B14" s="14">
        <f>IFERROR(((('Данные для ввода на bus.gov.ru'!F13/'Данные для ввода на bus.gov.ru'!G13)+('Данные для ввода на bus.gov.ru'!I13/'Данные для ввода на bus.gov.ru'!J13))/2*100)*0.3,"")</f>
        <v>29.230769230769226</v>
      </c>
      <c r="C14" s="12">
        <f>'Данные для ввода на bus.gov.ru'!N13*0.3</f>
        <v>30</v>
      </c>
      <c r="D14" s="14">
        <f>((('Данные для ввода на bus.gov.ru'!P13+'Данные для ввода на bus.gov.ru'!S13)/('Данные для ввода на bus.gov.ru'!Q13+'Данные для ввода на bus.gov.ru'!T13))*100)*0.4</f>
        <v>40</v>
      </c>
      <c r="E14" s="15">
        <f t="shared" si="0"/>
        <v>99.230769230769226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Центр развития творчества детей и юношества</v>
      </c>
      <c r="B15" s="14">
        <f>IFERROR(((('Данные для ввода на bus.gov.ru'!F14/'Данные для ввода на bus.gov.ru'!G14)+('Данные для ввода на bus.gov.ru'!I14/'Данные для ввода на bus.gov.ru'!J14))/2*100)*0.3,"")</f>
        <v>30</v>
      </c>
      <c r="C15" s="12">
        <f>'Данные для ввода на bus.gov.ru'!N14*0.3</f>
        <v>27</v>
      </c>
      <c r="D15" s="14">
        <f>((('Данные для ввода на bus.gov.ru'!P14+'Данные для ввода на bus.gov.ru'!S14)/('Данные для ввода на bus.gov.ru'!Q14+'Данные для ввода на bus.gov.ru'!T14))*100)*0.4</f>
        <v>38.916478555304742</v>
      </c>
      <c r="E15" s="15">
        <f t="shared" si="0"/>
        <v>95.916478555304735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9" t="s">
        <v>186</v>
      </c>
      <c r="B1" s="10" t="s">
        <v>192</v>
      </c>
      <c r="C1" s="10" t="s">
        <v>193</v>
      </c>
      <c r="D1" s="10" t="s">
        <v>190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  <c r="Z1" s="8"/>
    </row>
    <row r="2" spans="1:26" ht="12.75" customHeight="1" x14ac:dyDescent="0.2">
      <c r="A2" s="16" t="s">
        <v>191</v>
      </c>
      <c r="B2" s="17">
        <v>50</v>
      </c>
      <c r="C2" s="17">
        <v>50</v>
      </c>
      <c r="D2" s="1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"/>
      <c r="Z2" s="8"/>
    </row>
    <row r="3" spans="1:26" ht="12.75" customHeight="1" x14ac:dyDescent="0.2">
      <c r="A3" s="3" t="str">
        <f>'Данные для ввода на bus.gov.ru'!A2</f>
        <v>Гимназия №1</v>
      </c>
      <c r="B3" s="2">
        <f>'Данные для ввода на bus.gov.ru'!X2*0.5</f>
        <v>50</v>
      </c>
      <c r="C3" s="18">
        <f>(('Данные для ввода на bus.gov.ru'!Z2/'Данные для ввода на bus.gov.ru'!AA2)*100)*0.5</f>
        <v>39.361702127659576</v>
      </c>
      <c r="D3" s="18">
        <f t="shared" ref="D3:D15" si="0">B3+C3</f>
        <v>89.361702127659584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8"/>
    </row>
    <row r="4" spans="1:26" ht="12.75" customHeight="1" x14ac:dyDescent="0.2">
      <c r="A4" s="3" t="str">
        <f>'Данные для ввода на bus.gov.ru'!A3</f>
        <v>Детский сад №3 Чулпан</v>
      </c>
      <c r="B4" s="2">
        <f>'Данные для ввода на bus.gov.ru'!X3*0.5</f>
        <v>50</v>
      </c>
      <c r="C4" s="18">
        <f>(('Данные для ввода на bus.gov.ru'!Z3/'Данные для ввода на bus.gov.ru'!AA3)*100)*0.5</f>
        <v>50</v>
      </c>
      <c r="D4" s="18">
        <f t="shared" si="0"/>
        <v>100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</row>
    <row r="5" spans="1:26" ht="12.75" customHeight="1" x14ac:dyDescent="0.2">
      <c r="A5" s="3" t="str">
        <f>'Данные для ввода на bus.gov.ru'!A4</f>
        <v>Детский сад комбинированного вида №2</v>
      </c>
      <c r="B5" s="2">
        <f>'Данные для ввода на bus.gov.ru'!X4*0.5</f>
        <v>50</v>
      </c>
      <c r="C5" s="18">
        <f>(('Данные для ввода на bus.gov.ru'!Z4/'Данные для ввода на bus.gov.ru'!AA4)*100)*0.5</f>
        <v>47.328244274809158</v>
      </c>
      <c r="D5" s="18">
        <f t="shared" si="0"/>
        <v>97.328244274809151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8"/>
    </row>
    <row r="6" spans="1:26" ht="12.75" customHeight="1" x14ac:dyDescent="0.2">
      <c r="A6" s="3" t="str">
        <f>'Данные для ввода на bus.gov.ru'!A5</f>
        <v>Детский сад присмотра и оздоровления №1</v>
      </c>
      <c r="B6" s="2">
        <f>'Данные для ввода на bus.gov.ru'!X5*0.5</f>
        <v>50</v>
      </c>
      <c r="C6" s="18">
        <f>(('Данные для ввода на bus.gov.ru'!Z5/'Данные для ввода на bus.gov.ru'!AA5)*100)*0.5</f>
        <v>47.029702970297024</v>
      </c>
      <c r="D6" s="18">
        <f t="shared" si="0"/>
        <v>97.029702970297024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8"/>
      <c r="Z6" s="8"/>
    </row>
    <row r="7" spans="1:26" ht="12.75" customHeight="1" x14ac:dyDescent="0.2">
      <c r="A7" s="3" t="str">
        <f>'Данные для ввода на bus.gov.ru'!A6</f>
        <v>Лицей №1</v>
      </c>
      <c r="B7" s="2">
        <f>'Данные для ввода на bus.gov.ru'!X6*0.5</f>
        <v>50</v>
      </c>
      <c r="C7" s="18">
        <f>(('Данные для ввода на bus.gov.ru'!Z6/'Данные для ввода на bus.gov.ru'!AA6)*100)*0.5</f>
        <v>45.752212389380531</v>
      </c>
      <c r="D7" s="18">
        <f t="shared" si="0"/>
        <v>95.752212389380531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8"/>
      <c r="Z7" s="8"/>
    </row>
    <row r="8" spans="1:26" ht="12.75" customHeight="1" x14ac:dyDescent="0.2">
      <c r="A8" s="3" t="str">
        <f>'Данные для ввода на bus.gov.ru'!A7</f>
        <v>Основная общеобразовательная школа №5</v>
      </c>
      <c r="B8" s="2">
        <f>'Данные для ввода на bus.gov.ru'!X7*0.5</f>
        <v>50</v>
      </c>
      <c r="C8" s="18">
        <f>(('Данные для ввода на bus.gov.ru'!Z7/'Данные для ввода на bus.gov.ru'!AA7)*100)*0.5</f>
        <v>38.769230769230766</v>
      </c>
      <c r="D8" s="18">
        <f t="shared" si="0"/>
        <v>88.769230769230774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  <c r="Z8" s="8"/>
    </row>
    <row r="9" spans="1:26" ht="12.75" customHeight="1" x14ac:dyDescent="0.2">
      <c r="A9" s="3" t="str">
        <f>'Данные для ввода на bus.gov.ru'!A8</f>
        <v>Спортивная школа «Чемпион»</v>
      </c>
      <c r="B9" s="2">
        <f>'Данные для ввода на bus.gov.ru'!X8*0.5</f>
        <v>50</v>
      </c>
      <c r="C9" s="18">
        <f>(('Данные для ввода на bus.gov.ru'!Z8/'Данные для ввода на bus.gov.ru'!AA8)*100)*0.5</f>
        <v>45.967741935483872</v>
      </c>
      <c r="D9" s="18">
        <f t="shared" si="0"/>
        <v>95.967741935483872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8"/>
    </row>
    <row r="10" spans="1:26" ht="12.75" customHeight="1" x14ac:dyDescent="0.2">
      <c r="A10" s="3" t="str">
        <f>'Данные для ввода на bus.gov.ru'!A9</f>
        <v>Средняя общеобразовательная школа №2</v>
      </c>
      <c r="B10" s="2">
        <f>'Данные для ввода на bus.gov.ru'!X9*0.5</f>
        <v>50</v>
      </c>
      <c r="C10" s="18">
        <f>(('Данные для ввода на bus.gov.ru'!Z9/'Данные для ввода на bus.gov.ru'!AA9)*100)*0.5</f>
        <v>42.565055762081784</v>
      </c>
      <c r="D10" s="18">
        <f t="shared" si="0"/>
        <v>92.565055762081784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  <c r="Z10" s="8"/>
    </row>
    <row r="11" spans="1:26" ht="12.75" customHeight="1" x14ac:dyDescent="0.2">
      <c r="A11" s="3" t="str">
        <f>'Данные для ввода на bus.gov.ru'!A10</f>
        <v>Средняя общеобразовательная школа №3</v>
      </c>
      <c r="B11" s="2">
        <f>'Данные для ввода на bus.gov.ru'!X10*0.5</f>
        <v>50</v>
      </c>
      <c r="C11" s="18">
        <f>(('Данные для ввода на bus.gov.ru'!Z10/'Данные для ввода на bus.gov.ru'!AA10)*100)*0.5</f>
        <v>39.488320355951053</v>
      </c>
      <c r="D11" s="18">
        <f t="shared" si="0"/>
        <v>89.48832035595106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  <c r="Z11" s="8"/>
    </row>
    <row r="12" spans="1:26" ht="12.75" customHeight="1" x14ac:dyDescent="0.2">
      <c r="A12" s="3" t="str">
        <f>'Данные для ввода на bus.gov.ru'!A11</f>
        <v>Средняя общеобразовательная школа №7</v>
      </c>
      <c r="B12" s="2">
        <f>'Данные для ввода на bus.gov.ru'!X11*0.5</f>
        <v>50</v>
      </c>
      <c r="C12" s="18">
        <f>(('Данные для ввода на bus.gov.ru'!Z11/'Данные для ввода на bus.gov.ru'!AA11)*100)*0.5</f>
        <v>40.990990990990987</v>
      </c>
      <c r="D12" s="18">
        <f t="shared" si="0"/>
        <v>90.99099099099098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  <c r="Z12" s="8"/>
    </row>
    <row r="13" spans="1:26" ht="12.75" customHeight="1" x14ac:dyDescent="0.2">
      <c r="A13" s="3" t="str">
        <f>'Данные для ввода на bus.gov.ru'!A12</f>
        <v>Средняя общеобразовательная школа им. М.И. Калинина</v>
      </c>
      <c r="B13" s="2">
        <f>'Данные для ввода на bus.gov.ru'!X12*0.5</f>
        <v>50</v>
      </c>
      <c r="C13" s="18">
        <f>(('Данные для ввода на bus.gov.ru'!Z12/'Данные для ввода на bus.gov.ru'!AA12)*100)*0.5</f>
        <v>40.556368960468518</v>
      </c>
      <c r="D13" s="18">
        <f t="shared" si="0"/>
        <v>90.556368960468518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  <c r="Z13" s="8"/>
    </row>
    <row r="14" spans="1:26" ht="12.75" customHeight="1" x14ac:dyDescent="0.2">
      <c r="A14" s="3" t="str">
        <f>'Данные для ввода на bus.gov.ru'!A13</f>
        <v>Станция юных техников</v>
      </c>
      <c r="B14" s="2">
        <f>'Данные для ввода на bus.gov.ru'!X13*0.5</f>
        <v>50</v>
      </c>
      <c r="C14" s="18">
        <f>(('Данные для ввода на bus.gov.ru'!Z13/'Данные для ввода на bus.gov.ru'!AA13)*100)*0.5</f>
        <v>48.03921568627451</v>
      </c>
      <c r="D14" s="18">
        <f t="shared" si="0"/>
        <v>98.039215686274503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8"/>
    </row>
    <row r="15" spans="1:26" ht="12.75" customHeight="1" x14ac:dyDescent="0.2">
      <c r="A15" s="3" t="str">
        <f>'Данные для ввода на bus.gov.ru'!A14</f>
        <v>Центр развития творчества детей и юношества</v>
      </c>
      <c r="B15" s="2">
        <f>'Данные для ввода на bus.gov.ru'!X14*0.5</f>
        <v>50</v>
      </c>
      <c r="C15" s="18">
        <f>(('Данные для ввода на bus.gov.ru'!Z14/'Данные для ввода на bus.gov.ru'!AA14)*100)*0.5</f>
        <v>42.99363057324841</v>
      </c>
      <c r="D15" s="18">
        <f t="shared" si="0"/>
        <v>92.99363057324841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  <c r="Z15" s="8"/>
    </row>
    <row r="16" spans="1:26" ht="12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1:26" ht="12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  <c r="Z17" s="8"/>
    </row>
    <row r="18" spans="1:26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  <c r="Z18" s="8"/>
    </row>
    <row r="19" spans="1:26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  <c r="Z19" s="8"/>
    </row>
    <row r="20" spans="1:26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  <c r="Z20" s="8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8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8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  <c r="Z23" s="8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  <c r="Z24" s="8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  <c r="Z25" s="8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9" t="s">
        <v>186</v>
      </c>
      <c r="B1" s="20" t="s">
        <v>194</v>
      </c>
      <c r="C1" s="20" t="s">
        <v>195</v>
      </c>
      <c r="D1" s="20" t="s">
        <v>196</v>
      </c>
      <c r="E1" s="20" t="s">
        <v>190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191</v>
      </c>
      <c r="B2" s="21">
        <v>30</v>
      </c>
      <c r="C2" s="21">
        <v>40</v>
      </c>
      <c r="D2" s="21">
        <v>30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Гимназия №1</v>
      </c>
      <c r="B3" s="9">
        <f>'Данные для ввода на bus.gov.ru'!AE2*0.3</f>
        <v>12</v>
      </c>
      <c r="C3" s="9">
        <f>'Данные для ввода на bus.gov.ru'!AI2*0.4</f>
        <v>32</v>
      </c>
      <c r="D3" s="22">
        <f>IFERROR((('Данные для ввода на bus.gov.ru'!AK2/'Данные для ввода на bus.gov.ru'!AL2)*100)*0.3,0)</f>
        <v>19.999999999999996</v>
      </c>
      <c r="E3" s="22">
        <f t="shared" ref="E3:E15" si="0">B3+C3+D3</f>
        <v>64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№3 Чулпан</v>
      </c>
      <c r="B4" s="9">
        <f>'Данные для ввода на bus.gov.ru'!AE3*0.3</f>
        <v>6</v>
      </c>
      <c r="C4" s="9">
        <f>'Данные для ввода на bus.gov.ru'!AI3*0.4</f>
        <v>24</v>
      </c>
      <c r="D4" s="22">
        <f>IFERROR((('Данные для ввода на bus.gov.ru'!AK3/'Данные для ввода на bus.gov.ru'!AL3)*100)*0.3,0)</f>
        <v>30</v>
      </c>
      <c r="E4" s="22">
        <f t="shared" si="0"/>
        <v>60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комбинированного вида №2</v>
      </c>
      <c r="B5" s="9">
        <f>'Данные для ввода на bus.gov.ru'!AE4*0.3</f>
        <v>18</v>
      </c>
      <c r="C5" s="9">
        <f>'Данные для ввода на bus.gov.ru'!AI4*0.4</f>
        <v>32</v>
      </c>
      <c r="D5" s="22">
        <f>IFERROR((('Данные для ввода на bus.gov.ru'!AK4/'Данные для ввода на bus.gov.ru'!AL4)*100)*0.3,0)</f>
        <v>19.999999999999996</v>
      </c>
      <c r="E5" s="22">
        <f t="shared" si="0"/>
        <v>70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присмотра и оздоровления №1</v>
      </c>
      <c r="B6" s="9">
        <f>'Данные для ввода на bus.gov.ru'!AE5*0.3</f>
        <v>18</v>
      </c>
      <c r="C6" s="9">
        <f>'Данные для ввода на bus.gov.ru'!AI5*0.4</f>
        <v>24</v>
      </c>
      <c r="D6" s="22">
        <f>IFERROR((('Данные для ввода на bus.gov.ru'!AK5/'Данные для ввода на bus.gov.ru'!AL5)*100)*0.3,0)</f>
        <v>15</v>
      </c>
      <c r="E6" s="22">
        <f t="shared" si="0"/>
        <v>57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Лицей №1</v>
      </c>
      <c r="B7" s="9">
        <f>'Данные для ввода на bus.gov.ru'!AE6*0.3</f>
        <v>18</v>
      </c>
      <c r="C7" s="9">
        <f>'Данные для ввода на bus.gov.ru'!AI6*0.4</f>
        <v>40</v>
      </c>
      <c r="D7" s="22">
        <f>IFERROR((('Данные для ввода на bus.gov.ru'!AK6/'Данные для ввода на bus.gov.ru'!AL6)*100)*0.3,0)</f>
        <v>29.166666666666664</v>
      </c>
      <c r="E7" s="22">
        <f t="shared" si="0"/>
        <v>87.166666666666657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Основная общеобразовательная школа №5</v>
      </c>
      <c r="B8" s="9">
        <f>'Данные для ввода на bus.gov.ru'!AE7*0.3</f>
        <v>6</v>
      </c>
      <c r="C8" s="9">
        <f>'Данные для ввода на bus.gov.ru'!AI7*0.4</f>
        <v>16</v>
      </c>
      <c r="D8" s="22">
        <f>IFERROR((('Данные для ввода на bus.gov.ru'!AK7/'Данные для ввода на bus.gov.ru'!AL7)*100)*0.3,0)</f>
        <v>24.705882352941174</v>
      </c>
      <c r="E8" s="22">
        <f t="shared" si="0"/>
        <v>46.705882352941174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Спортивная школа «Чемпион»</v>
      </c>
      <c r="B9" s="9">
        <f>'Данные для ввода на bus.gov.ru'!AE8*0.3</f>
        <v>0</v>
      </c>
      <c r="C9" s="9">
        <f>'Данные для ввода на bus.gov.ru'!AI8*0.4</f>
        <v>8</v>
      </c>
      <c r="D9" s="22">
        <f>IFERROR((('Данные для ввода на bus.gov.ru'!AK8/'Данные для ввода на bus.gov.ru'!AL8)*100)*0.3,0)</f>
        <v>30</v>
      </c>
      <c r="E9" s="22">
        <f t="shared" si="0"/>
        <v>38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Средняя общеобразовательная школа №2</v>
      </c>
      <c r="B10" s="9">
        <f>'Данные для ввода на bus.gov.ru'!AE9*0.3</f>
        <v>18</v>
      </c>
      <c r="C10" s="9">
        <f>'Данные для ввода на bus.gov.ru'!AI9*0.4</f>
        <v>24</v>
      </c>
      <c r="D10" s="22">
        <f>IFERROR((('Данные для ввода на bus.gov.ru'!AK9/'Данные для ввода на bus.gov.ru'!AL9)*100)*0.3,0)</f>
        <v>27.69230769230769</v>
      </c>
      <c r="E10" s="22">
        <f t="shared" si="0"/>
        <v>69.692307692307693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Средняя общеобразовательная школа №3</v>
      </c>
      <c r="B11" s="9">
        <f>'Данные для ввода на bus.gov.ru'!AE10*0.3</f>
        <v>18</v>
      </c>
      <c r="C11" s="9">
        <f>'Данные для ввода на bus.gov.ru'!AI10*0.4</f>
        <v>24</v>
      </c>
      <c r="D11" s="22">
        <f>IFERROR((('Данные для ввода на bus.gov.ru'!AK10/'Данные для ввода на bus.gov.ru'!AL10)*100)*0.3,0)</f>
        <v>26.05263157894737</v>
      </c>
      <c r="E11" s="22">
        <f t="shared" si="0"/>
        <v>68.05263157894737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Средняя общеобразовательная школа №7</v>
      </c>
      <c r="B12" s="9">
        <f>'Данные для ввода на bus.gov.ru'!AE11*0.3</f>
        <v>0</v>
      </c>
      <c r="C12" s="9">
        <f>'Данные для ввода на bus.gov.ru'!AI11*0.4</f>
        <v>32</v>
      </c>
      <c r="D12" s="22">
        <f>IFERROR((('Данные для ввода на bus.gov.ru'!AK11/'Данные для ввода на bus.gov.ru'!AL11)*100)*0.3,0)</f>
        <v>23.571428571428569</v>
      </c>
      <c r="E12" s="22">
        <f t="shared" si="0"/>
        <v>55.571428571428569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Средняя общеобразовательная школа им. М.И. Калинина</v>
      </c>
      <c r="B13" s="9">
        <f>'Данные для ввода на bus.gov.ru'!AE12*0.3</f>
        <v>18</v>
      </c>
      <c r="C13" s="9">
        <f>'Данные для ввода на bus.gov.ru'!AI12*0.4</f>
        <v>40</v>
      </c>
      <c r="D13" s="22">
        <f>IFERROR((('Данные для ввода на bus.gov.ru'!AK12/'Данные для ввода на bus.gov.ru'!AL12)*100)*0.3,0)</f>
        <v>25.000000000000004</v>
      </c>
      <c r="E13" s="22">
        <f t="shared" si="0"/>
        <v>83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Станция юных техников</v>
      </c>
      <c r="B14" s="9">
        <f>'Данные для ввода на bus.gov.ru'!AE13*0.3</f>
        <v>12</v>
      </c>
      <c r="C14" s="9">
        <f>'Данные для ввода на bus.gov.ru'!AI13*0.4</f>
        <v>32</v>
      </c>
      <c r="D14" s="22">
        <f>IFERROR((('Данные для ввода на bus.gov.ru'!AK13/'Данные для ввода на bus.gov.ru'!AL13)*100)*0.3,0)</f>
        <v>30</v>
      </c>
      <c r="E14" s="22">
        <f t="shared" si="0"/>
        <v>74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Центр развития творчества детей и юношества</v>
      </c>
      <c r="B15" s="9">
        <f>'Данные для ввода на bus.gov.ru'!AE14*0.3</f>
        <v>12</v>
      </c>
      <c r="C15" s="9">
        <f>'Данные для ввода на bus.gov.ru'!AI14*0.4</f>
        <v>32</v>
      </c>
      <c r="D15" s="22">
        <f>IFERROR((('Данные для ввода на bus.gov.ru'!AK14/'Данные для ввода на bus.gov.ru'!AL14)*100)*0.3,0)</f>
        <v>24.782608695652172</v>
      </c>
      <c r="E15" s="22">
        <f t="shared" si="0"/>
        <v>68.782608695652172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9" t="s">
        <v>186</v>
      </c>
      <c r="B1" s="20" t="s">
        <v>197</v>
      </c>
      <c r="C1" s="20" t="s">
        <v>198</v>
      </c>
      <c r="D1" s="20" t="s">
        <v>199</v>
      </c>
      <c r="E1" s="20" t="s">
        <v>190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191</v>
      </c>
      <c r="B2" s="21">
        <v>40</v>
      </c>
      <c r="C2" s="21">
        <v>40</v>
      </c>
      <c r="D2" s="21">
        <v>20</v>
      </c>
      <c r="E2" s="21">
        <v>100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</row>
    <row r="3" spans="1:26" ht="12.75" customHeight="1" x14ac:dyDescent="0.2">
      <c r="A3" s="3" t="str">
        <f>'Данные для ввода на bus.gov.ru'!A2</f>
        <v>Гимназия №1</v>
      </c>
      <c r="B3" s="22">
        <f>(('Данные для ввода на bus.gov.ru'!AN2/'Данные для ввода на bus.gov.ru'!AO2)*100)*0.4</f>
        <v>33.872340425531917</v>
      </c>
      <c r="C3" s="18">
        <f>(('Данные для ввода на bus.gov.ru'!AQ2/'Данные для ввода на bus.gov.ru'!AR2)*100)*0.4</f>
        <v>38.297872340425535</v>
      </c>
      <c r="D3" s="22">
        <f>(('Данные для ввода на bus.gov.ru'!AT2/'Данные для ввода на bus.gov.ru'!AU2)*100)*0.2</f>
        <v>19.88165680473373</v>
      </c>
      <c r="E3" s="22">
        <f t="shared" ref="E3:E15" si="0">B3+C3+D3</f>
        <v>92.051869570691167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ht="12.75" customHeight="1" x14ac:dyDescent="0.2">
      <c r="A4" s="3" t="str">
        <f>'Данные для ввода на bus.gov.ru'!A3</f>
        <v>Детский сад №3 Чулпан</v>
      </c>
      <c r="B4" s="22">
        <f>(('Данные для ввода на bus.gov.ru'!AN3/'Данные для ввода на bus.gov.ru'!AO3)*100)*0.4</f>
        <v>40</v>
      </c>
      <c r="C4" s="18">
        <f>(('Данные для ввода на bus.gov.ru'!AQ3/'Данные для ввода на bus.gov.ru'!AR3)*100)*0.4</f>
        <v>40</v>
      </c>
      <c r="D4" s="22">
        <f>(('Данные для ввода на bus.gov.ru'!AT3/'Данные для ввода на bus.gov.ru'!AU3)*100)*0.2</f>
        <v>20</v>
      </c>
      <c r="E4" s="22">
        <f t="shared" si="0"/>
        <v>100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6" ht="12.75" customHeight="1" x14ac:dyDescent="0.2">
      <c r="A5" s="3" t="str">
        <f>'Данные для ввода на bus.gov.ru'!A4</f>
        <v>Детский сад комбинированного вида №2</v>
      </c>
      <c r="B5" s="22">
        <f>(('Данные для ввода на bus.gov.ru'!AN4/'Данные для ввода на bus.gov.ru'!AO4)*100)*0.4</f>
        <v>39.694656488549619</v>
      </c>
      <c r="C5" s="18">
        <f>(('Данные для ввода на bus.gov.ru'!AQ4/'Данные для ввода на bus.gov.ru'!AR4)*100)*0.4</f>
        <v>39.694656488549619</v>
      </c>
      <c r="D5" s="22">
        <f>(('Данные для ввода на bus.gov.ru'!AT4/'Данные для ввода на bus.gov.ru'!AU4)*100)*0.2</f>
        <v>19.775280898876403</v>
      </c>
      <c r="E5" s="22">
        <f t="shared" si="0"/>
        <v>99.16459387597564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12.75" customHeight="1" x14ac:dyDescent="0.2">
      <c r="A6" s="3" t="str">
        <f>'Данные для ввода на bus.gov.ru'!A5</f>
        <v>Детский сад присмотра и оздоровления №1</v>
      </c>
      <c r="B6" s="22">
        <f>(('Данные для ввода на bus.gov.ru'!AN5/'Данные для ввода на bus.gov.ru'!AO5)*100)*0.4</f>
        <v>39.603960396039611</v>
      </c>
      <c r="C6" s="18">
        <f>(('Данные для ввода на bus.gov.ru'!AQ5/'Данные для ввода на bus.gov.ru'!AR5)*100)*0.4</f>
        <v>38.811881188118811</v>
      </c>
      <c r="D6" s="22">
        <f>(('Данные для ввода на bus.gov.ru'!AT5/'Данные для ввода на bus.gov.ru'!AU5)*100)*0.2</f>
        <v>19.43661971830986</v>
      </c>
      <c r="E6" s="22">
        <f t="shared" si="0"/>
        <v>97.852461302468271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</row>
    <row r="7" spans="1:26" ht="12.75" customHeight="1" x14ac:dyDescent="0.2">
      <c r="A7" s="3" t="str">
        <f>'Данные для ввода на bus.gov.ru'!A6</f>
        <v>Лицей №1</v>
      </c>
      <c r="B7" s="22">
        <f>(('Данные для ввода на bus.gov.ru'!AN6/'Данные для ввода на bus.gov.ru'!AO6)*100)*0.4</f>
        <v>38.017699115044245</v>
      </c>
      <c r="C7" s="18">
        <f>(('Данные для ввода на bus.gov.ru'!AQ6/'Данные для ввода на bus.gov.ru'!AR6)*100)*0.4</f>
        <v>38.86725663716814</v>
      </c>
      <c r="D7" s="22">
        <f>(('Данные для ввода на bus.gov.ru'!AT6/'Данные для ввода на bus.gov.ru'!AU6)*100)*0.2</f>
        <v>19.704433497536947</v>
      </c>
      <c r="E7" s="22">
        <f t="shared" si="0"/>
        <v>96.589389249749331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ht="12.75" customHeight="1" x14ac:dyDescent="0.2">
      <c r="A8" s="3" t="str">
        <f>'Данные для ввода на bus.gov.ru'!A7</f>
        <v>Основная общеобразовательная школа №5</v>
      </c>
      <c r="B8" s="22">
        <f>(('Данные для ввода на bus.gov.ru'!AN7/'Данные для ввода на bus.gov.ru'!AO7)*100)*0.4</f>
        <v>35.815384615384616</v>
      </c>
      <c r="C8" s="18">
        <f>(('Данные для ввода на bus.gov.ru'!AQ7/'Данные для ввода на bus.gov.ru'!AR7)*100)*0.4</f>
        <v>37.169230769230772</v>
      </c>
      <c r="D8" s="22">
        <f>(('Данные для ввода на bus.gov.ru'!AT7/'Данные для ввода на bus.gov.ru'!AU7)*100)*0.2</f>
        <v>19.492385786802032</v>
      </c>
      <c r="E8" s="22">
        <f t="shared" si="0"/>
        <v>92.477001171417413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ht="12.75" customHeight="1" x14ac:dyDescent="0.2">
      <c r="A9" s="3" t="str">
        <f>'Данные для ввода на bus.gov.ru'!A8</f>
        <v>Спортивная школа «Чемпион»</v>
      </c>
      <c r="B9" s="22">
        <f>(('Данные для ввода на bus.gov.ru'!AN8/'Данные для ввода на bus.gov.ru'!AO8)*100)*0.4</f>
        <v>37.41935483870968</v>
      </c>
      <c r="C9" s="18">
        <f>(('Данные для ввода на bus.gov.ru'!AQ8/'Данные для ввода на bus.gov.ru'!AR8)*100)*0.4</f>
        <v>38.064516129032263</v>
      </c>
      <c r="D9" s="22">
        <f>(('Данные для ввода на bus.gov.ru'!AT8/'Данные для ввода на bus.gov.ru'!AU8)*100)*0.2</f>
        <v>19.555555555555557</v>
      </c>
      <c r="E9" s="22">
        <f t="shared" si="0"/>
        <v>95.039426523297507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</row>
    <row r="10" spans="1:26" ht="12.75" customHeight="1" x14ac:dyDescent="0.2">
      <c r="A10" s="3" t="str">
        <f>'Данные для ввода на bus.gov.ru'!A9</f>
        <v>Средняя общеобразовательная школа №2</v>
      </c>
      <c r="B10" s="22">
        <f>(('Данные для ввода на bus.gov.ru'!AN9/'Данные для ввода на bus.gov.ru'!AO9)*100)*0.4</f>
        <v>36.282527881040892</v>
      </c>
      <c r="C10" s="18">
        <f>(('Данные для ввода на bus.gov.ru'!AQ9/'Данные для ввода на bus.gov.ru'!AR9)*100)*0.4</f>
        <v>38.066914498141266</v>
      </c>
      <c r="D10" s="22">
        <f>(('Данные для ввода на bus.gov.ru'!AT9/'Данные для ввода на bus.gov.ru'!AU9)*100)*0.2</f>
        <v>19.55056179775281</v>
      </c>
      <c r="E10" s="22">
        <f t="shared" si="0"/>
        <v>93.900004176934971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</row>
    <row r="11" spans="1:26" ht="12.75" customHeight="1" x14ac:dyDescent="0.2">
      <c r="A11" s="3" t="str">
        <f>'Данные для ввода на bus.gov.ru'!A10</f>
        <v>Средняя общеобразовательная школа №3</v>
      </c>
      <c r="B11" s="22">
        <f>(('Данные для ввода на bus.gov.ru'!AN10/'Данные для ввода на bus.gov.ru'!AO10)*100)*0.4</f>
        <v>36.529477196885431</v>
      </c>
      <c r="C11" s="18">
        <f>(('Данные для ввода на bus.gov.ru'!AQ10/'Данные для ввода на bus.gov.ru'!AR10)*100)*0.4</f>
        <v>37.37486095661847</v>
      </c>
      <c r="D11" s="22">
        <f>(('Данные для ввода на bus.gov.ru'!AT10/'Данные для ввода на bus.gov.ru'!AU10)*100)*0.2</f>
        <v>19.565943238731222</v>
      </c>
      <c r="E11" s="22">
        <f t="shared" si="0"/>
        <v>93.470281392235123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1:26" ht="12.75" customHeight="1" x14ac:dyDescent="0.2">
      <c r="A12" s="3" t="str">
        <f>'Данные для ввода на bus.gov.ru'!A11</f>
        <v>Средняя общеобразовательная школа №7</v>
      </c>
      <c r="B12" s="22">
        <f>(('Данные для ввода на bus.gov.ru'!AN11/'Данные для ввода на bus.gov.ru'!AO11)*100)*0.4</f>
        <v>35.675675675675677</v>
      </c>
      <c r="C12" s="18">
        <f>(('Данные для ввода на bus.gov.ru'!AQ11/'Данные для ввода на bus.gov.ru'!AR11)*100)*0.4</f>
        <v>37.837837837837839</v>
      </c>
      <c r="D12" s="22">
        <f>(('Данные для ввода на bus.gov.ru'!AT11/'Данные для ввода на bus.gov.ru'!AU11)*100)*0.2</f>
        <v>19.620253164556964</v>
      </c>
      <c r="E12" s="22">
        <f t="shared" si="0"/>
        <v>93.133766678070486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1:26" ht="12.75" customHeight="1" x14ac:dyDescent="0.2">
      <c r="A13" s="3" t="str">
        <f>'Данные для ввода на bus.gov.ru'!A12</f>
        <v>Средняя общеобразовательная школа им. М.И. Калинина</v>
      </c>
      <c r="B13" s="22">
        <f>(('Данные для ввода на bus.gov.ru'!AN12/'Данные для ввода на bus.gov.ru'!AO12)*100)*0.4</f>
        <v>37.013177159590043</v>
      </c>
      <c r="C13" s="18">
        <f>(('Данные для ввода на bus.gov.ru'!AQ12/'Данные для ввода на bus.gov.ru'!AR12)*100)*0.4</f>
        <v>37.950219619326504</v>
      </c>
      <c r="D13" s="22">
        <f>(('Данные для ввода на bus.gov.ru'!AT12/'Данные для ввода на bus.gov.ru'!AU12)*100)*0.2</f>
        <v>19.761904761904763</v>
      </c>
      <c r="E13" s="22">
        <f t="shared" si="0"/>
        <v>94.725301540821306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1:26" ht="12.75" customHeight="1" x14ac:dyDescent="0.2">
      <c r="A14" s="3" t="str">
        <f>'Данные для ввода на bus.gov.ru'!A13</f>
        <v>Станция юных техников</v>
      </c>
      <c r="B14" s="22">
        <f>(('Данные для ввода на bus.gov.ru'!AN13/'Данные для ввода на bus.gov.ru'!AO13)*100)*0.4</f>
        <v>39.215686274509807</v>
      </c>
      <c r="C14" s="18">
        <f>(('Данные для ввода на bus.gov.ru'!AQ13/'Данные для ввода на bus.gov.ru'!AR13)*100)*0.4</f>
        <v>39.738562091503269</v>
      </c>
      <c r="D14" s="22">
        <f>(('Данные для ввода на bus.gov.ru'!AT13/'Данные для ввода на bus.gov.ru'!AU13)*100)*0.2</f>
        <v>20</v>
      </c>
      <c r="E14" s="22">
        <f t="shared" si="0"/>
        <v>98.954248366013076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1:26" ht="12.75" customHeight="1" x14ac:dyDescent="0.2">
      <c r="A15" s="3" t="str">
        <f>'Данные для ввода на bus.gov.ru'!A14</f>
        <v>Центр развития творчества детей и юношества</v>
      </c>
      <c r="B15" s="22">
        <f>(('Данные для ввода на bus.gov.ru'!AN14/'Данные для ввода на bus.gov.ru'!AO14)*100)*0.4</f>
        <v>37.197452229299365</v>
      </c>
      <c r="C15" s="18">
        <f>(('Данные для ввода на bus.gov.ru'!AQ14/'Данные для ввода на bus.gov.ru'!AR14)*100)*0.4</f>
        <v>38.471337579617838</v>
      </c>
      <c r="D15" s="22">
        <f>(('Данные для ввода на bus.gov.ru'!AT14/'Данные для ввода на bus.gov.ru'!AU14)*100)*0.2</f>
        <v>19.723502304147466</v>
      </c>
      <c r="E15" s="22">
        <f t="shared" si="0"/>
        <v>95.392292113064684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6" ht="12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9" t="s">
        <v>186</v>
      </c>
      <c r="B1" s="20" t="s">
        <v>200</v>
      </c>
      <c r="C1" s="20" t="s">
        <v>201</v>
      </c>
      <c r="D1" s="20" t="s">
        <v>202</v>
      </c>
      <c r="E1" s="20" t="s">
        <v>190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191</v>
      </c>
      <c r="B2" s="21">
        <v>30</v>
      </c>
      <c r="C2" s="21">
        <v>20</v>
      </c>
      <c r="D2" s="21">
        <v>50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Гимназия №1</v>
      </c>
      <c r="B3" s="22">
        <f>(('Данные для ввода на bus.gov.ru'!AW2/'Данные для ввода на bus.gov.ru'!AX2)*100)*0.3</f>
        <v>28.212765957446809</v>
      </c>
      <c r="C3" s="22">
        <f>(('Данные для ввода на bus.gov.ru'!AZ2/'Данные для ввода на bus.gov.ru'!BA2)*100)*0.2</f>
        <v>18.468085106382979</v>
      </c>
      <c r="D3" s="22">
        <f>(('Данные для ввода на bus.gov.ru'!BC2/'Данные для ввода на bus.gov.ru'!BD2)*100)*0.5</f>
        <v>47.021276595744681</v>
      </c>
      <c r="E3" s="22">
        <f t="shared" ref="E3:E15" si="0">B3+C3+D3</f>
        <v>93.702127659574472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№3 Чулпан</v>
      </c>
      <c r="B4" s="22">
        <f>(('Данные для ввода на bus.gov.ru'!AW3/'Данные для ввода на bus.gov.ru'!AX3)*100)*0.3</f>
        <v>30</v>
      </c>
      <c r="C4" s="22">
        <f>(('Данные для ввода на bus.gov.ru'!AZ3/'Данные для ввода на bus.gov.ru'!BA3)*100)*0.2</f>
        <v>20</v>
      </c>
      <c r="D4" s="22">
        <f>(('Данные для ввода на bus.gov.ru'!BC3/'Данные для ввода на bus.gov.ru'!BD3)*100)*0.5</f>
        <v>50</v>
      </c>
      <c r="E4" s="22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комбинированного вида №2</v>
      </c>
      <c r="B5" s="22">
        <f>(('Данные для ввода на bus.gov.ru'!AW4/'Данные для ввода на bus.gov.ru'!AX4)*100)*0.3</f>
        <v>30</v>
      </c>
      <c r="C5" s="22">
        <f>(('Данные для ввода на bus.gov.ru'!AZ4/'Данные для ввода на bus.gov.ru'!BA4)*100)*0.2</f>
        <v>19.847328244274809</v>
      </c>
      <c r="D5" s="22">
        <f>(('Данные для ввода на bus.gov.ru'!BC4/'Данные для ввода на bus.gov.ru'!BD4)*100)*0.5</f>
        <v>48.473282442748086</v>
      </c>
      <c r="E5" s="22">
        <f t="shared" si="0"/>
        <v>98.320610687022892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присмотра и оздоровления №1</v>
      </c>
      <c r="B6" s="22">
        <f>(('Данные для ввода на bus.gov.ru'!AW5/'Данные для ввода на bus.gov.ru'!AX5)*100)*0.3</f>
        <v>28.811881188118811</v>
      </c>
      <c r="C6" s="22">
        <f>(('Данные для ввода на bus.gov.ru'!AZ5/'Данные для ввода на bus.gov.ru'!BA5)*100)*0.2</f>
        <v>19.801980198019805</v>
      </c>
      <c r="D6" s="22">
        <f>(('Данные для ввода на bus.gov.ru'!BC5/'Данные для ввода на bus.gov.ru'!BD5)*100)*0.5</f>
        <v>48.514851485148512</v>
      </c>
      <c r="E6" s="22">
        <f t="shared" si="0"/>
        <v>97.128712871287121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Лицей №1</v>
      </c>
      <c r="B7" s="22">
        <f>(('Данные для ввода на bus.gov.ru'!AW6/'Данные для ввода на bus.gov.ru'!AX6)*100)*0.3</f>
        <v>28.725663716814157</v>
      </c>
      <c r="C7" s="22">
        <f>(('Данные для ввода на bus.gov.ru'!AZ6/'Данные для ввода на bus.gov.ru'!BA6)*100)*0.2</f>
        <v>19.008849557522122</v>
      </c>
      <c r="D7" s="22">
        <f>(('Данные для ввода на bus.gov.ru'!BC6/'Данные для ввода на bus.gov.ru'!BD6)*100)*0.5</f>
        <v>48.761061946902657</v>
      </c>
      <c r="E7" s="22">
        <f t="shared" si="0"/>
        <v>96.495575221238937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Основная общеобразовательная школа №5</v>
      </c>
      <c r="B8" s="22">
        <f>(('Данные для ввода на bus.gov.ru'!AW7/'Данные для ввода на bus.gov.ru'!AX7)*100)*0.3</f>
        <v>25.661538461538463</v>
      </c>
      <c r="C8" s="22">
        <f>(('Данные для ввода на bus.gov.ru'!AZ7/'Данные для ввода на bus.gov.ru'!BA7)*100)*0.2</f>
        <v>17.53846153846154</v>
      </c>
      <c r="D8" s="22">
        <f>(('Данные для ввода на bus.gov.ru'!BC7/'Данные для ввода на bus.gov.ru'!BD7)*100)*0.5</f>
        <v>44.61538461538462</v>
      </c>
      <c r="E8" s="22">
        <f t="shared" si="0"/>
        <v>87.81538461538463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Спортивная школа «Чемпион»</v>
      </c>
      <c r="B9" s="22">
        <f>(('Данные для ввода на bus.gov.ru'!AW8/'Данные для ввода на bus.gov.ru'!AX8)*100)*0.3</f>
        <v>29.032258064516128</v>
      </c>
      <c r="C9" s="22">
        <f>(('Данные для ввода на bus.gov.ru'!AZ8/'Данные для ввода на bus.gov.ru'!BA8)*100)*0.2</f>
        <v>18.387096774193548</v>
      </c>
      <c r="D9" s="22">
        <f>(('Данные для ввода на bus.gov.ru'!BC8/'Данные для ввода на bus.gov.ru'!BD8)*100)*0.5</f>
        <v>45.967741935483872</v>
      </c>
      <c r="E9" s="22">
        <f t="shared" si="0"/>
        <v>93.387096774193552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Средняя общеобразовательная школа №2</v>
      </c>
      <c r="B10" s="22">
        <f>(('Данные для ввода на bus.gov.ru'!AW9/'Данные для ввода на bus.gov.ru'!AX9)*100)*0.3</f>
        <v>27.881040892193308</v>
      </c>
      <c r="C10" s="22">
        <f>(('Данные для ввода на bus.gov.ru'!AZ9/'Данные для ввода на bus.gov.ru'!BA9)*100)*0.2</f>
        <v>18.36431226765799</v>
      </c>
      <c r="D10" s="22">
        <f>(('Данные для ввода на bus.gov.ru'!BC9/'Данные для ввода на bus.gov.ru'!BD9)*100)*0.5</f>
        <v>45.910780669144977</v>
      </c>
      <c r="E10" s="22">
        <f t="shared" si="0"/>
        <v>92.156133828996275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Средняя общеобразовательная школа №3</v>
      </c>
      <c r="B11" s="22">
        <f>(('Данные для ввода на bus.gov.ru'!AW10/'Данные для ввода на bus.gov.ru'!AX10)*100)*0.3</f>
        <v>27.530589543937708</v>
      </c>
      <c r="C11" s="22">
        <f>(('Данные для ввода на bus.gov.ru'!AZ10/'Данные для ввода на bus.gov.ru'!BA10)*100)*0.2</f>
        <v>18.353726362625139</v>
      </c>
      <c r="D11" s="22">
        <f>(('Данные для ввода на bus.gov.ru'!BC10/'Данные для ввода на bus.gov.ru'!BD10)*100)*0.5</f>
        <v>45.939933259176861</v>
      </c>
      <c r="E11" s="22">
        <f t="shared" si="0"/>
        <v>91.824249165739701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Средняя общеобразовательная школа №7</v>
      </c>
      <c r="B12" s="22">
        <f>(('Данные для ввода на bus.gov.ru'!AW11/'Данные для ввода на bus.gov.ru'!AX11)*100)*0.3</f>
        <v>26.891891891891891</v>
      </c>
      <c r="C12" s="22">
        <f>(('Данные для ввода на bus.gov.ru'!AZ11/'Данные для ввода на bus.gov.ru'!BA11)*100)*0.2</f>
        <v>17.747747747747749</v>
      </c>
      <c r="D12" s="22">
        <f>(('Данные для ввода на bus.gov.ru'!BC11/'Данные для ввода на bus.gov.ru'!BD11)*100)*0.5</f>
        <v>46.171171171171174</v>
      </c>
      <c r="E12" s="22">
        <f t="shared" si="0"/>
        <v>90.810810810810807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Средняя общеобразовательная школа им. М.И. Калинина</v>
      </c>
      <c r="B13" s="22">
        <f>(('Данные для ввода на bus.gov.ru'!AW12/'Данные для ввода на bus.gov.ru'!AX12)*100)*0.3</f>
        <v>28.023426061493407</v>
      </c>
      <c r="C13" s="22">
        <f>(('Данные для ввода на bus.gov.ru'!AZ12/'Данные для ввода на bus.gov.ru'!BA12)*100)*0.2</f>
        <v>18.770131771595903</v>
      </c>
      <c r="D13" s="22">
        <f>(('Данные для ввода на bus.gov.ru'!BC12/'Данные для ввода на bus.gov.ru'!BD12)*100)*0.5</f>
        <v>46.998535871156662</v>
      </c>
      <c r="E13" s="22">
        <f t="shared" si="0"/>
        <v>93.792093704245971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Станция юных техников</v>
      </c>
      <c r="B14" s="22">
        <f>(('Данные для ввода на bus.gov.ru'!AW13/'Данные для ввода на bus.gov.ru'!AX13)*100)*0.3</f>
        <v>29.411764705882348</v>
      </c>
      <c r="C14" s="22">
        <f>(('Данные для ввода на bus.gov.ru'!AZ13/'Данные для ввода на bus.gov.ru'!BA13)*100)*0.2</f>
        <v>19.738562091503269</v>
      </c>
      <c r="D14" s="22">
        <f>(('Данные для ввода на bus.gov.ru'!BC13/'Данные для ввода на bus.gov.ru'!BD13)*100)*0.5</f>
        <v>49.346405228758172</v>
      </c>
      <c r="E14" s="22">
        <f t="shared" si="0"/>
        <v>98.496732026143789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Центр развития творчества детей и юношества</v>
      </c>
      <c r="B15" s="22">
        <f>(('Данные для ввода на bus.gov.ru'!AW14/'Данные для ввода на bus.gov.ru'!AX14)*100)*0.3</f>
        <v>29.235668789808916</v>
      </c>
      <c r="C15" s="22">
        <f>(('Данные для ввода на bus.gov.ru'!AZ14/'Данные для ввода на bus.gov.ru'!BA14)*100)*0.2</f>
        <v>19.29936305732484</v>
      </c>
      <c r="D15" s="22">
        <f>(('Данные для ввода на bus.gov.ru'!BC14/'Данные для ввода на bus.gov.ru'!BD14)*100)*0.5</f>
        <v>49.363057324840767</v>
      </c>
      <c r="E15" s="22">
        <f t="shared" si="0"/>
        <v>97.898089171974519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x14ac:dyDescent="0.2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x14ac:dyDescent="0.2">
      <c r="A17" s="2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x14ac:dyDescent="0.2">
      <c r="A18" s="2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x14ac:dyDescent="0.2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x14ac:dyDescent="0.2">
      <c r="A20" s="2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 x14ac:dyDescent="0.2">
      <c r="A21" s="2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 x14ac:dyDescent="0.2">
      <c r="A22" s="2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 x14ac:dyDescent="0.2">
      <c r="A23" s="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 x14ac:dyDescent="0.2">
      <c r="A24" s="2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 x14ac:dyDescent="0.2">
      <c r="A25" s="2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 x14ac:dyDescent="0.2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 x14ac:dyDescent="0.2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2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2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2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2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2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2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2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2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2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2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2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2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2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2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2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2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2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2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2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2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2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2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2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2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2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2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2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2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2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2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2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2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2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2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2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2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2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2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2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2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2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2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2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2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2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2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2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2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2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2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2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2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2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2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2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2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2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2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2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2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2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2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2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2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2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2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2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2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2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2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2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2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2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2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2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2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2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2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2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2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2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2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2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2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2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2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2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2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2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2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2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2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2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2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2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2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2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2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2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2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2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2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2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2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2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2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2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2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2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2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2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2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2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2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2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2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2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2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2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2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2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2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2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2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2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2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2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2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2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2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2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2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2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2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2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2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2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2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2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2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2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2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2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2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2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2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2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2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2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2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2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2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2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2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2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2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2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2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2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2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2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2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2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2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2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2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2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2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2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2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2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2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2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2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2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2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2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2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2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2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2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2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2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2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2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2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2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2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2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2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2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2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2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2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2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2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2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2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2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2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2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2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2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2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2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2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2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2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2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2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2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2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2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2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2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2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2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2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2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2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2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2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2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2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2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2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2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2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2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2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2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2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2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2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2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2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2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2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2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2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2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2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2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2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2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2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2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2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2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2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2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2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2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2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2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2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2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2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2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2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2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2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2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2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2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2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2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2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2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2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2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2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2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2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2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2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2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2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2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2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2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2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2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2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2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2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2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2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2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2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2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2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2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2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2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2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2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2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2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2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2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2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2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2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2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2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2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2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2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2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2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2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2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2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2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2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2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2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2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2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2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2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2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2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2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2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2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2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2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2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2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2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2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2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2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2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2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2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2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2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2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2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2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2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2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2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2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2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2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2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2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2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2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2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2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2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2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2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2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2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2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2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2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2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2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2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2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2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2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2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2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2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2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2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2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2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2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2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2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2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2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2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2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2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2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2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2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2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2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2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2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2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2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2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2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2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2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2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2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2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2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2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2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2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2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2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2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2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2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2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2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2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2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2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2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2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2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2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2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2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2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2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2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2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2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2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2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2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2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2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2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2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2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2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2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2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2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2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2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2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2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2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2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2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2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2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2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2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2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2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2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2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2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2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2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2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2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2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2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2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2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2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2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2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2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2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2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2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2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2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2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2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2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2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2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2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2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2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2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2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2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2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2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2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2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2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2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2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2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2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2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2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2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2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2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2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2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2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2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2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2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2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2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2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2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2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2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2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2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2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2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2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2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2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2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2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2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2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2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2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2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2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2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2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2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2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2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2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2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2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2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2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2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2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2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2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2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2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2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2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2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2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2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2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2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2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2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2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2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2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2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2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2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2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2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2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2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2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2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24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24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24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24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24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24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24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24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24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24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24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24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24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24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24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24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24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24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24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24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24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2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24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24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24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24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24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24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24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24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24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24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24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24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24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24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24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24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24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24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24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24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24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24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24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24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24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24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24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24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24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24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24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24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24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24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24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24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24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24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24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24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24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24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24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24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24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24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24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24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2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2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24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24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24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24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24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24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24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24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24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24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24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24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24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24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24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24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24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24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24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24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24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24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24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24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24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24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24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24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24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24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24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24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24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24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24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24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24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24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24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24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24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24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24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24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24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24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24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24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24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24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24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24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24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24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24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24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24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24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24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24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24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24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24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24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24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24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24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24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24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24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24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24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24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24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24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24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24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24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24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24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24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24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24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24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24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24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24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24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24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24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24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24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24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24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24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24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24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24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24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24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24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24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24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24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24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24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24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24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24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24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24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24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24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24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24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24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24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24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24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24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24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24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24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24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24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24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24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24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24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24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24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24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24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24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24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24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24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24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24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24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24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24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2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24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24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24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24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24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24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24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24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24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24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24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2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24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24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24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24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24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24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24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24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24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24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24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24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24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24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24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24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24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24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24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24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24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24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24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24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24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24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24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24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24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24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24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24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24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24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24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24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24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24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24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24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24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24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24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24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2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24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24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24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24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24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24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24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24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24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24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24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24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24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24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24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24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24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24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2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2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24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24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24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24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24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24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24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24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24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24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24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24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24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24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24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24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24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24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24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24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24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24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24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24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24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24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24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24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24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24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24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24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24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24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24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24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24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24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24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24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24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24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24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24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24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24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24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24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24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24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24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24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24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24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24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24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24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24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24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24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24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24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24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24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24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24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24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24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24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24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24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24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24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24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24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24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24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24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24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24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24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24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24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24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24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24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24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24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24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24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24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24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24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24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24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24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24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24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24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24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tabSelected="1" workbookViewId="0">
      <selection activeCell="B3" sqref="B3:G15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9" t="s">
        <v>203</v>
      </c>
      <c r="B1" s="25" t="s">
        <v>204</v>
      </c>
      <c r="C1" s="26" t="s">
        <v>205</v>
      </c>
      <c r="D1" s="26" t="s">
        <v>206</v>
      </c>
      <c r="E1" s="26" t="s">
        <v>207</v>
      </c>
      <c r="F1" s="26" t="s">
        <v>208</v>
      </c>
      <c r="G1" s="2" t="s">
        <v>209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7" t="s">
        <v>191</v>
      </c>
      <c r="B2" s="27">
        <f>'Критерий 1'!E2</f>
        <v>100</v>
      </c>
      <c r="C2" s="27">
        <f>'Критерий 2'!D2</f>
        <v>100</v>
      </c>
      <c r="D2" s="27">
        <f>'Критерий 3'!E2</f>
        <v>100</v>
      </c>
      <c r="E2" s="27">
        <f>'Критерий 4'!E2</f>
        <v>100</v>
      </c>
      <c r="F2" s="27">
        <f>'Критерий 5'!E2</f>
        <v>100</v>
      </c>
      <c r="G2" s="27">
        <f t="shared" ref="G2:G15" si="0">AVERAGE(B2:F2)</f>
        <v>100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">
      <c r="A3" s="3" t="str">
        <f>'Критерий 1'!A3</f>
        <v>Гимназия №1</v>
      </c>
      <c r="B3" s="18">
        <f>'Критерий 1'!E3</f>
        <v>97.568389057750764</v>
      </c>
      <c r="C3" s="18">
        <f>'Критерий 2'!D3</f>
        <v>89.361702127659584</v>
      </c>
      <c r="D3" s="18">
        <f>'Критерий 3'!E3</f>
        <v>64</v>
      </c>
      <c r="E3" s="18">
        <f>'Критерий 4'!E3</f>
        <v>92.051869570691167</v>
      </c>
      <c r="F3" s="18">
        <f>'Критерий 5'!E3</f>
        <v>93.702127659574472</v>
      </c>
      <c r="G3" s="18">
        <f t="shared" si="0"/>
        <v>87.336817683135195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">
      <c r="A4" s="3" t="str">
        <f>'Критерий 1'!A4</f>
        <v>Детский сад №3 Чулпан</v>
      </c>
      <c r="B4" s="18">
        <f>'Критерий 1'!E4</f>
        <v>100</v>
      </c>
      <c r="C4" s="18">
        <f>'Критерий 2'!D4</f>
        <v>100</v>
      </c>
      <c r="D4" s="18">
        <f>'Критерий 3'!E4</f>
        <v>60</v>
      </c>
      <c r="E4" s="18">
        <f>'Критерий 4'!E4</f>
        <v>100</v>
      </c>
      <c r="F4" s="18">
        <f>'Критерий 5'!E4</f>
        <v>100</v>
      </c>
      <c r="G4" s="18">
        <f t="shared" si="0"/>
        <v>92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">
      <c r="A5" s="3" t="str">
        <f>'Критерий 1'!A5</f>
        <v>Детский сад комбинированного вида №2</v>
      </c>
      <c r="B5" s="18">
        <f>'Критерий 1'!E5</f>
        <v>100</v>
      </c>
      <c r="C5" s="18">
        <f>'Критерий 2'!D5</f>
        <v>97.328244274809151</v>
      </c>
      <c r="D5" s="18">
        <f>'Критерий 3'!E5</f>
        <v>70</v>
      </c>
      <c r="E5" s="18">
        <f>'Критерий 4'!E5</f>
        <v>99.16459387597564</v>
      </c>
      <c r="F5" s="18">
        <f>'Критерий 5'!E5</f>
        <v>98.320610687022892</v>
      </c>
      <c r="G5" s="18">
        <f t="shared" si="0"/>
        <v>92.962689767561542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">
      <c r="A6" s="3" t="str">
        <f>'Критерий 1'!A6</f>
        <v>Детский сад присмотра и оздоровления №1</v>
      </c>
      <c r="B6" s="18">
        <f>'Критерий 1'!E6</f>
        <v>98.757763975155285</v>
      </c>
      <c r="C6" s="18">
        <f>'Критерий 2'!D6</f>
        <v>97.029702970297024</v>
      </c>
      <c r="D6" s="18">
        <f>'Критерий 3'!E6</f>
        <v>57</v>
      </c>
      <c r="E6" s="18">
        <f>'Критерий 4'!E6</f>
        <v>97.852461302468271</v>
      </c>
      <c r="F6" s="18">
        <f>'Критерий 5'!E6</f>
        <v>97.128712871287121</v>
      </c>
      <c r="G6" s="18">
        <f t="shared" si="0"/>
        <v>89.553728223841546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">
      <c r="A7" s="3" t="str">
        <f>'Критерий 1'!A7</f>
        <v>Лицей №1</v>
      </c>
      <c r="B7" s="18">
        <f>'Критерий 1'!E7</f>
        <v>98.126637554585159</v>
      </c>
      <c r="C7" s="18">
        <f>'Критерий 2'!D7</f>
        <v>95.752212389380531</v>
      </c>
      <c r="D7" s="18">
        <f>'Критерий 3'!E7</f>
        <v>87.166666666666657</v>
      </c>
      <c r="E7" s="18">
        <f>'Критерий 4'!E7</f>
        <v>96.589389249749331</v>
      </c>
      <c r="F7" s="18">
        <f>'Критерий 5'!E7</f>
        <v>96.495575221238937</v>
      </c>
      <c r="G7" s="18">
        <f t="shared" si="0"/>
        <v>94.826096216324132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 x14ac:dyDescent="0.2">
      <c r="A8" s="3" t="str">
        <f>'Критерий 1'!A8</f>
        <v>Основная общеобразовательная школа №5</v>
      </c>
      <c r="B8" s="18">
        <f>'Критерий 1'!E8</f>
        <v>98.461538461538467</v>
      </c>
      <c r="C8" s="18">
        <f>'Критерий 2'!D8</f>
        <v>88.769230769230774</v>
      </c>
      <c r="D8" s="18">
        <f>'Критерий 3'!E8</f>
        <v>46.705882352941174</v>
      </c>
      <c r="E8" s="18">
        <f>'Критерий 4'!E8</f>
        <v>92.477001171417413</v>
      </c>
      <c r="F8" s="18">
        <f>'Критерий 5'!E8</f>
        <v>87.81538461538463</v>
      </c>
      <c r="G8" s="18">
        <f t="shared" si="0"/>
        <v>82.845807474102486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2">
      <c r="A9" s="3" t="str">
        <f>'Критерий 1'!A9</f>
        <v>Спортивная школа «Чемпион»</v>
      </c>
      <c r="B9" s="18">
        <f>'Критерий 1'!E9</f>
        <v>89.615384615384613</v>
      </c>
      <c r="C9" s="18">
        <f>'Критерий 2'!D9</f>
        <v>95.967741935483872</v>
      </c>
      <c r="D9" s="18">
        <f>'Критерий 3'!E9</f>
        <v>38</v>
      </c>
      <c r="E9" s="18">
        <f>'Критерий 4'!E9</f>
        <v>95.039426523297507</v>
      </c>
      <c r="F9" s="18">
        <f>'Критерий 5'!E9</f>
        <v>93.387096774193552</v>
      </c>
      <c r="G9" s="18">
        <f t="shared" si="0"/>
        <v>82.401929969671897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2">
      <c r="A10" s="3" t="str">
        <f>'Критерий 1'!A10</f>
        <v>Средняя общеобразовательная школа №2</v>
      </c>
      <c r="B10" s="18">
        <f>'Критерий 1'!E10</f>
        <v>98.794520547945211</v>
      </c>
      <c r="C10" s="18">
        <f>'Критерий 2'!D10</f>
        <v>92.565055762081784</v>
      </c>
      <c r="D10" s="18">
        <f>'Критерий 3'!E10</f>
        <v>69.692307692307693</v>
      </c>
      <c r="E10" s="18">
        <f>'Критерий 4'!E10</f>
        <v>93.900004176934971</v>
      </c>
      <c r="F10" s="18">
        <f>'Критерий 5'!E10</f>
        <v>92.156133828996275</v>
      </c>
      <c r="G10" s="18">
        <f t="shared" si="0"/>
        <v>89.421604401653184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">
      <c r="A11" s="3" t="str">
        <f>'Критерий 1'!A11</f>
        <v>Средняя общеобразовательная школа №3</v>
      </c>
      <c r="B11" s="18">
        <f>'Критерий 1'!E11</f>
        <v>98.571428571428584</v>
      </c>
      <c r="C11" s="18">
        <f>'Критерий 2'!D11</f>
        <v>89.48832035595106</v>
      </c>
      <c r="D11" s="18">
        <f>'Критерий 3'!E11</f>
        <v>68.05263157894737</v>
      </c>
      <c r="E11" s="18">
        <f>'Критерий 4'!E11</f>
        <v>93.470281392235123</v>
      </c>
      <c r="F11" s="18">
        <f>'Критерий 5'!E11</f>
        <v>91.824249165739701</v>
      </c>
      <c r="G11" s="18">
        <f t="shared" si="0"/>
        <v>88.28138221286035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2">
      <c r="A12" s="3" t="str">
        <f>'Критерий 1'!A12</f>
        <v>Средняя общеобразовательная школа №7</v>
      </c>
      <c r="B12" s="18">
        <f>'Критерий 1'!E12</f>
        <v>98.241758241758248</v>
      </c>
      <c r="C12" s="18">
        <f>'Критерий 2'!D12</f>
        <v>90.99099099099098</v>
      </c>
      <c r="D12" s="18">
        <f>'Критерий 3'!E12</f>
        <v>55.571428571428569</v>
      </c>
      <c r="E12" s="18">
        <f>'Критерий 4'!E12</f>
        <v>93.133766678070486</v>
      </c>
      <c r="F12" s="18">
        <f>'Критерий 5'!E12</f>
        <v>90.810810810810807</v>
      </c>
      <c r="G12" s="18">
        <f t="shared" si="0"/>
        <v>85.749751058611835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 x14ac:dyDescent="0.2">
      <c r="A13" s="3" t="str">
        <f>'Критерий 1'!A13</f>
        <v>Средняя общеобразовательная школа им. М.И. Калинина</v>
      </c>
      <c r="B13" s="18">
        <f>'Критерий 1'!E13</f>
        <v>98.008658008658017</v>
      </c>
      <c r="C13" s="18">
        <f>'Критерий 2'!D13</f>
        <v>90.556368960468518</v>
      </c>
      <c r="D13" s="18">
        <f>'Критерий 3'!E13</f>
        <v>83</v>
      </c>
      <c r="E13" s="18">
        <f>'Критерий 4'!E13</f>
        <v>94.725301540821306</v>
      </c>
      <c r="F13" s="18">
        <f>'Критерий 5'!E13</f>
        <v>93.792093704245971</v>
      </c>
      <c r="G13" s="18">
        <f t="shared" si="0"/>
        <v>92.01648444283876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3" t="str">
        <f>'Критерий 1'!A14</f>
        <v>Станция юных техников</v>
      </c>
      <c r="B14" s="18">
        <f>'Критерий 1'!E14</f>
        <v>99.230769230769226</v>
      </c>
      <c r="C14" s="18">
        <f>'Критерий 2'!D14</f>
        <v>98.039215686274503</v>
      </c>
      <c r="D14" s="18">
        <f>'Критерий 3'!E14</f>
        <v>74</v>
      </c>
      <c r="E14" s="18">
        <f>'Критерий 4'!E14</f>
        <v>98.954248366013076</v>
      </c>
      <c r="F14" s="18">
        <f>'Критерий 5'!E14</f>
        <v>98.496732026143789</v>
      </c>
      <c r="G14" s="18">
        <f t="shared" si="0"/>
        <v>93.744193061840122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">
      <c r="A15" s="3" t="str">
        <f>'Критерий 1'!A15</f>
        <v>Центр развития творчества детей и юношества</v>
      </c>
      <c r="B15" s="18">
        <f>'Критерий 1'!E15</f>
        <v>95.916478555304735</v>
      </c>
      <c r="C15" s="18">
        <f>'Критерий 2'!D15</f>
        <v>92.99363057324841</v>
      </c>
      <c r="D15" s="18">
        <f>'Критерий 3'!E15</f>
        <v>68.782608695652172</v>
      </c>
      <c r="E15" s="18">
        <f>'Критерий 4'!E15</f>
        <v>95.392292113064684</v>
      </c>
      <c r="F15" s="18">
        <f>'Критерий 5'!E15</f>
        <v>97.898089171974519</v>
      </c>
      <c r="G15" s="18">
        <f t="shared" si="0"/>
        <v>90.196619821848898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x14ac:dyDescent="0.2">
      <c r="A16" s="5"/>
      <c r="B16" s="23"/>
      <c r="C16" s="5"/>
      <c r="D16" s="5"/>
      <c r="E16" s="5"/>
      <c r="F16" s="5"/>
      <c r="G16" s="2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x14ac:dyDescent="0.2">
      <c r="A17" s="5"/>
      <c r="B17" s="23"/>
      <c r="C17" s="5"/>
      <c r="D17" s="5"/>
      <c r="E17" s="5"/>
      <c r="F17" s="5"/>
      <c r="G17" s="2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x14ac:dyDescent="0.2">
      <c r="A18" s="5"/>
      <c r="B18" s="23"/>
      <c r="C18" s="5"/>
      <c r="D18" s="5"/>
      <c r="E18" s="5"/>
      <c r="F18" s="5"/>
      <c r="G18" s="2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x14ac:dyDescent="0.2">
      <c r="A19" s="5"/>
      <c r="B19" s="23"/>
      <c r="C19" s="5"/>
      <c r="D19" s="5"/>
      <c r="E19" s="5"/>
      <c r="F19" s="5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x14ac:dyDescent="0.2">
      <c r="A20" s="5"/>
      <c r="B20" s="23"/>
      <c r="C20" s="5"/>
      <c r="D20" s="5"/>
      <c r="E20" s="5"/>
      <c r="F20" s="5"/>
      <c r="G20" s="2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3"/>
      <c r="C21" s="5"/>
      <c r="D21" s="5"/>
      <c r="E21" s="5"/>
      <c r="F21" s="5"/>
      <c r="G21" s="2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3"/>
      <c r="C22" s="5"/>
      <c r="D22" s="5"/>
      <c r="E22" s="5"/>
      <c r="F22" s="5"/>
      <c r="G22" s="2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3"/>
      <c r="C23" s="5"/>
      <c r="D23" s="5"/>
      <c r="E23" s="5"/>
      <c r="F23" s="5"/>
      <c r="G23" s="2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3"/>
      <c r="C24" s="5"/>
      <c r="D24" s="5"/>
      <c r="E24" s="5"/>
      <c r="F24" s="5"/>
      <c r="G24" s="2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3"/>
      <c r="C25" s="5"/>
      <c r="D25" s="5"/>
      <c r="E25" s="5"/>
      <c r="F25" s="5"/>
      <c r="G25" s="2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3"/>
      <c r="C26" s="5"/>
      <c r="D26" s="5"/>
      <c r="E26" s="5"/>
      <c r="F26" s="5"/>
      <c r="G26" s="2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3"/>
      <c r="C27" s="5"/>
      <c r="D27" s="5"/>
      <c r="E27" s="5"/>
      <c r="F27" s="5"/>
      <c r="G27" s="2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3"/>
      <c r="C28" s="5"/>
      <c r="D28" s="5"/>
      <c r="E28" s="5"/>
      <c r="F28" s="5"/>
      <c r="G28" s="2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3"/>
      <c r="C29" s="5"/>
      <c r="D29" s="5"/>
      <c r="E29" s="5"/>
      <c r="F29" s="5"/>
      <c r="G29" s="2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3"/>
      <c r="C30" s="5"/>
      <c r="D30" s="5"/>
      <c r="E30" s="5"/>
      <c r="F30" s="5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3"/>
      <c r="C31" s="5"/>
      <c r="D31" s="5"/>
      <c r="E31" s="5"/>
      <c r="F31" s="5"/>
      <c r="G31" s="2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3"/>
      <c r="C32" s="5"/>
      <c r="D32" s="5"/>
      <c r="E32" s="5"/>
      <c r="F32" s="5"/>
      <c r="G32" s="2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3"/>
      <c r="C33" s="5"/>
      <c r="D33" s="5"/>
      <c r="E33" s="5"/>
      <c r="F33" s="5"/>
      <c r="G33" s="2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3"/>
      <c r="C34" s="5"/>
      <c r="D34" s="5"/>
      <c r="E34" s="5"/>
      <c r="F34" s="5"/>
      <c r="G34" s="2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3"/>
      <c r="C35" s="5"/>
      <c r="D35" s="5"/>
      <c r="E35" s="5"/>
      <c r="F35" s="5"/>
      <c r="G35" s="2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3"/>
      <c r="C36" s="5"/>
      <c r="D36" s="5"/>
      <c r="E36" s="5"/>
      <c r="F36" s="5"/>
      <c r="G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3"/>
      <c r="C37" s="5"/>
      <c r="D37" s="5"/>
      <c r="E37" s="5"/>
      <c r="F37" s="5"/>
      <c r="G37" s="2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3"/>
      <c r="C38" s="5"/>
      <c r="D38" s="5"/>
      <c r="E38" s="5"/>
      <c r="F38" s="5"/>
      <c r="G38" s="2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3"/>
      <c r="C39" s="5"/>
      <c r="D39" s="5"/>
      <c r="E39" s="5"/>
      <c r="F39" s="5"/>
      <c r="G39" s="2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3"/>
      <c r="C40" s="5"/>
      <c r="D40" s="5"/>
      <c r="E40" s="5"/>
      <c r="F40" s="5"/>
      <c r="G40" s="2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3"/>
      <c r="C41" s="5"/>
      <c r="D41" s="5"/>
      <c r="E41" s="5"/>
      <c r="F41" s="5"/>
      <c r="G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3"/>
      <c r="C42" s="5"/>
      <c r="D42" s="5"/>
      <c r="E42" s="5"/>
      <c r="F42" s="5"/>
      <c r="G42" s="2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3"/>
      <c r="C43" s="5"/>
      <c r="D43" s="5"/>
      <c r="E43" s="5"/>
      <c r="F43" s="5"/>
      <c r="G43" s="2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3"/>
      <c r="C44" s="5"/>
      <c r="D44" s="5"/>
      <c r="E44" s="5"/>
      <c r="F44" s="5"/>
      <c r="G44" s="2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3"/>
      <c r="C45" s="5"/>
      <c r="D45" s="5"/>
      <c r="E45" s="5"/>
      <c r="F45" s="5"/>
      <c r="G45" s="2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3"/>
      <c r="C46" s="5"/>
      <c r="D46" s="5"/>
      <c r="E46" s="5"/>
      <c r="F46" s="5"/>
      <c r="G46" s="2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3"/>
      <c r="C47" s="5"/>
      <c r="D47" s="5"/>
      <c r="E47" s="5"/>
      <c r="F47" s="5"/>
      <c r="G47" s="2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3"/>
      <c r="C48" s="5"/>
      <c r="D48" s="5"/>
      <c r="E48" s="5"/>
      <c r="F48" s="5"/>
      <c r="G48" s="2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3"/>
      <c r="C49" s="5"/>
      <c r="D49" s="5"/>
      <c r="E49" s="5"/>
      <c r="F49" s="5"/>
      <c r="G49" s="2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3"/>
      <c r="C50" s="5"/>
      <c r="D50" s="5"/>
      <c r="E50" s="5"/>
      <c r="F50" s="5"/>
      <c r="G50" s="2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3"/>
      <c r="C51" s="5"/>
      <c r="D51" s="5"/>
      <c r="E51" s="5"/>
      <c r="F51" s="5"/>
      <c r="G51" s="2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3"/>
      <c r="C52" s="5"/>
      <c r="D52" s="5"/>
      <c r="E52" s="5"/>
      <c r="F52" s="5"/>
      <c r="G52" s="2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3"/>
      <c r="C53" s="5"/>
      <c r="D53" s="5"/>
      <c r="E53" s="5"/>
      <c r="F53" s="5"/>
      <c r="G53" s="2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3"/>
      <c r="C54" s="5"/>
      <c r="D54" s="5"/>
      <c r="E54" s="5"/>
      <c r="F54" s="5"/>
      <c r="G54" s="2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3"/>
      <c r="C55" s="5"/>
      <c r="D55" s="5"/>
      <c r="E55" s="5"/>
      <c r="F55" s="5"/>
      <c r="G55" s="2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3"/>
      <c r="C56" s="5"/>
      <c r="D56" s="5"/>
      <c r="E56" s="5"/>
      <c r="F56" s="5"/>
      <c r="G56" s="2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3"/>
      <c r="C57" s="5"/>
      <c r="D57" s="5"/>
      <c r="E57" s="5"/>
      <c r="F57" s="5"/>
      <c r="G57" s="2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3"/>
      <c r="C58" s="5"/>
      <c r="D58" s="5"/>
      <c r="E58" s="5"/>
      <c r="F58" s="5"/>
      <c r="G58" s="2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3"/>
      <c r="C59" s="5"/>
      <c r="D59" s="5"/>
      <c r="E59" s="5"/>
      <c r="F59" s="5"/>
      <c r="G59" s="2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3"/>
      <c r="C60" s="5"/>
      <c r="D60" s="5"/>
      <c r="E60" s="5"/>
      <c r="F60" s="5"/>
      <c r="G60" s="2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3"/>
      <c r="C61" s="5"/>
      <c r="D61" s="5"/>
      <c r="E61" s="5"/>
      <c r="F61" s="5"/>
      <c r="G61" s="2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3"/>
      <c r="C62" s="5"/>
      <c r="D62" s="5"/>
      <c r="E62" s="5"/>
      <c r="F62" s="5"/>
      <c r="G62" s="2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3"/>
      <c r="C63" s="5"/>
      <c r="D63" s="5"/>
      <c r="E63" s="5"/>
      <c r="F63" s="5"/>
      <c r="G63" s="2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3"/>
      <c r="C64" s="5"/>
      <c r="D64" s="5"/>
      <c r="E64" s="5"/>
      <c r="F64" s="5"/>
      <c r="G64" s="2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3"/>
      <c r="C65" s="5"/>
      <c r="D65" s="5"/>
      <c r="E65" s="5"/>
      <c r="F65" s="5"/>
      <c r="G65" s="2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3"/>
      <c r="C66" s="5"/>
      <c r="D66" s="5"/>
      <c r="E66" s="5"/>
      <c r="F66" s="5"/>
      <c r="G66" s="2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3"/>
      <c r="C67" s="5"/>
      <c r="D67" s="5"/>
      <c r="E67" s="5"/>
      <c r="F67" s="5"/>
      <c r="G67" s="2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3"/>
      <c r="C68" s="5"/>
      <c r="D68" s="5"/>
      <c r="E68" s="5"/>
      <c r="F68" s="5"/>
      <c r="G68" s="2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3"/>
      <c r="C69" s="5"/>
      <c r="D69" s="5"/>
      <c r="E69" s="5"/>
      <c r="F69" s="5"/>
      <c r="G69" s="2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3"/>
      <c r="C70" s="5"/>
      <c r="D70" s="5"/>
      <c r="E70" s="5"/>
      <c r="F70" s="5"/>
      <c r="G70" s="2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3"/>
      <c r="C71" s="5"/>
      <c r="D71" s="5"/>
      <c r="E71" s="5"/>
      <c r="F71" s="5"/>
      <c r="G71" s="2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3"/>
      <c r="C72" s="5"/>
      <c r="D72" s="5"/>
      <c r="E72" s="5"/>
      <c r="F72" s="5"/>
      <c r="G72" s="2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3"/>
      <c r="C73" s="5"/>
      <c r="D73" s="5"/>
      <c r="E73" s="5"/>
      <c r="F73" s="5"/>
      <c r="G73" s="2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3"/>
      <c r="C74" s="5"/>
      <c r="D74" s="5"/>
      <c r="E74" s="5"/>
      <c r="F74" s="5"/>
      <c r="G74" s="2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3"/>
      <c r="C75" s="5"/>
      <c r="D75" s="5"/>
      <c r="E75" s="5"/>
      <c r="F75" s="5"/>
      <c r="G75" s="2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3"/>
      <c r="C76" s="5"/>
      <c r="D76" s="5"/>
      <c r="E76" s="5"/>
      <c r="F76" s="5"/>
      <c r="G76" s="2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3"/>
      <c r="C77" s="5"/>
      <c r="D77" s="5"/>
      <c r="E77" s="5"/>
      <c r="F77" s="5"/>
      <c r="G77" s="2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3"/>
      <c r="C78" s="5"/>
      <c r="D78" s="5"/>
      <c r="E78" s="5"/>
      <c r="F78" s="5"/>
      <c r="G78" s="2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3"/>
      <c r="C79" s="5"/>
      <c r="D79" s="5"/>
      <c r="E79" s="5"/>
      <c r="F79" s="5"/>
      <c r="G79" s="2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3"/>
      <c r="C80" s="5"/>
      <c r="D80" s="5"/>
      <c r="E80" s="5"/>
      <c r="F80" s="5"/>
      <c r="G80" s="2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3"/>
      <c r="C81" s="5"/>
      <c r="D81" s="5"/>
      <c r="E81" s="5"/>
      <c r="F81" s="5"/>
      <c r="G81" s="2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3"/>
      <c r="C82" s="5"/>
      <c r="D82" s="5"/>
      <c r="E82" s="5"/>
      <c r="F82" s="5"/>
      <c r="G82" s="2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3"/>
      <c r="C83" s="5"/>
      <c r="D83" s="5"/>
      <c r="E83" s="5"/>
      <c r="F83" s="5"/>
      <c r="G83" s="2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3"/>
      <c r="C84" s="5"/>
      <c r="D84" s="5"/>
      <c r="E84" s="5"/>
      <c r="F84" s="5"/>
      <c r="G84" s="2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3"/>
      <c r="C85" s="5"/>
      <c r="D85" s="5"/>
      <c r="E85" s="5"/>
      <c r="F85" s="5"/>
      <c r="G85" s="2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3"/>
      <c r="C86" s="5"/>
      <c r="D86" s="5"/>
      <c r="E86" s="5"/>
      <c r="F86" s="5"/>
      <c r="G86" s="2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3"/>
      <c r="C87" s="5"/>
      <c r="D87" s="5"/>
      <c r="E87" s="5"/>
      <c r="F87" s="5"/>
      <c r="G87" s="2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3"/>
      <c r="C88" s="5"/>
      <c r="D88" s="5"/>
      <c r="E88" s="5"/>
      <c r="F88" s="5"/>
      <c r="G88" s="2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3"/>
      <c r="C89" s="5"/>
      <c r="D89" s="5"/>
      <c r="E89" s="5"/>
      <c r="F89" s="5"/>
      <c r="G89" s="2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3"/>
      <c r="C90" s="5"/>
      <c r="D90" s="5"/>
      <c r="E90" s="5"/>
      <c r="F90" s="5"/>
      <c r="G90" s="2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3"/>
      <c r="C91" s="5"/>
      <c r="D91" s="5"/>
      <c r="E91" s="5"/>
      <c r="F91" s="5"/>
      <c r="G91" s="2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3"/>
      <c r="C92" s="5"/>
      <c r="D92" s="5"/>
      <c r="E92" s="5"/>
      <c r="F92" s="5"/>
      <c r="G92" s="2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3"/>
      <c r="C93" s="5"/>
      <c r="D93" s="5"/>
      <c r="E93" s="5"/>
      <c r="F93" s="5"/>
      <c r="G93" s="2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3"/>
      <c r="C94" s="5"/>
      <c r="D94" s="5"/>
      <c r="E94" s="5"/>
      <c r="F94" s="5"/>
      <c r="G94" s="2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3"/>
      <c r="C95" s="5"/>
      <c r="D95" s="5"/>
      <c r="E95" s="5"/>
      <c r="F95" s="5"/>
      <c r="G95" s="2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3"/>
      <c r="C96" s="5"/>
      <c r="D96" s="5"/>
      <c r="E96" s="5"/>
      <c r="F96" s="5"/>
      <c r="G96" s="2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3"/>
      <c r="C97" s="5"/>
      <c r="D97" s="5"/>
      <c r="E97" s="5"/>
      <c r="F97" s="5"/>
      <c r="G97" s="2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3"/>
      <c r="C98" s="5"/>
      <c r="D98" s="5"/>
      <c r="E98" s="5"/>
      <c r="F98" s="5"/>
      <c r="G98" s="2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3"/>
      <c r="C99" s="5"/>
      <c r="D99" s="5"/>
      <c r="E99" s="5"/>
      <c r="F99" s="5"/>
      <c r="G99" s="2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3"/>
      <c r="C100" s="5"/>
      <c r="D100" s="5"/>
      <c r="E100" s="5"/>
      <c r="F100" s="5"/>
      <c r="G100" s="2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3"/>
      <c r="C101" s="5"/>
      <c r="D101" s="5"/>
      <c r="E101" s="5"/>
      <c r="F101" s="5"/>
      <c r="G101" s="2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3"/>
      <c r="C102" s="5"/>
      <c r="D102" s="5"/>
      <c r="E102" s="5"/>
      <c r="F102" s="5"/>
      <c r="G102" s="2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3"/>
      <c r="C103" s="5"/>
      <c r="D103" s="5"/>
      <c r="E103" s="5"/>
      <c r="F103" s="5"/>
      <c r="G103" s="2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3"/>
      <c r="C104" s="5"/>
      <c r="D104" s="5"/>
      <c r="E104" s="5"/>
      <c r="F104" s="5"/>
      <c r="G104" s="2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3"/>
      <c r="C105" s="5"/>
      <c r="D105" s="5"/>
      <c r="E105" s="5"/>
      <c r="F105" s="5"/>
      <c r="G105" s="2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3"/>
      <c r="C106" s="5"/>
      <c r="D106" s="5"/>
      <c r="E106" s="5"/>
      <c r="F106" s="5"/>
      <c r="G106" s="2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3"/>
      <c r="C107" s="5"/>
      <c r="D107" s="5"/>
      <c r="E107" s="5"/>
      <c r="F107" s="5"/>
      <c r="G107" s="2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3"/>
      <c r="C108" s="5"/>
      <c r="D108" s="5"/>
      <c r="E108" s="5"/>
      <c r="F108" s="5"/>
      <c r="G108" s="2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3"/>
      <c r="C109" s="5"/>
      <c r="D109" s="5"/>
      <c r="E109" s="5"/>
      <c r="F109" s="5"/>
      <c r="G109" s="2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3"/>
      <c r="C110" s="5"/>
      <c r="D110" s="5"/>
      <c r="E110" s="5"/>
      <c r="F110" s="5"/>
      <c r="G110" s="2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3"/>
      <c r="C111" s="5"/>
      <c r="D111" s="5"/>
      <c r="E111" s="5"/>
      <c r="F111" s="5"/>
      <c r="G111" s="2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3"/>
      <c r="C112" s="5"/>
      <c r="D112" s="5"/>
      <c r="E112" s="5"/>
      <c r="F112" s="5"/>
      <c r="G112" s="2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3"/>
      <c r="C113" s="5"/>
      <c r="D113" s="5"/>
      <c r="E113" s="5"/>
      <c r="F113" s="5"/>
      <c r="G113" s="2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3"/>
      <c r="C114" s="5"/>
      <c r="D114" s="5"/>
      <c r="E114" s="5"/>
      <c r="F114" s="5"/>
      <c r="G114" s="2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3"/>
      <c r="C115" s="5"/>
      <c r="D115" s="5"/>
      <c r="E115" s="5"/>
      <c r="F115" s="5"/>
      <c r="G115" s="2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3"/>
      <c r="C116" s="5"/>
      <c r="D116" s="5"/>
      <c r="E116" s="5"/>
      <c r="F116" s="5"/>
      <c r="G116" s="2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3"/>
      <c r="C117" s="5"/>
      <c r="D117" s="5"/>
      <c r="E117" s="5"/>
      <c r="F117" s="5"/>
      <c r="G117" s="2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3"/>
      <c r="C118" s="5"/>
      <c r="D118" s="5"/>
      <c r="E118" s="5"/>
      <c r="F118" s="5"/>
      <c r="G118" s="2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3"/>
      <c r="C119" s="5"/>
      <c r="D119" s="5"/>
      <c r="E119" s="5"/>
      <c r="F119" s="5"/>
      <c r="G119" s="2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3"/>
      <c r="C120" s="5"/>
      <c r="D120" s="5"/>
      <c r="E120" s="5"/>
      <c r="F120" s="5"/>
      <c r="G120" s="2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3"/>
      <c r="C121" s="5"/>
      <c r="D121" s="5"/>
      <c r="E121" s="5"/>
      <c r="F121" s="5"/>
      <c r="G121" s="2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3"/>
      <c r="C122" s="5"/>
      <c r="D122" s="5"/>
      <c r="E122" s="5"/>
      <c r="F122" s="5"/>
      <c r="G122" s="2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3"/>
      <c r="C123" s="5"/>
      <c r="D123" s="5"/>
      <c r="E123" s="5"/>
      <c r="F123" s="5"/>
      <c r="G123" s="2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3"/>
      <c r="C124" s="5"/>
      <c r="D124" s="5"/>
      <c r="E124" s="5"/>
      <c r="F124" s="5"/>
      <c r="G124" s="2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3"/>
      <c r="C125" s="5"/>
      <c r="D125" s="5"/>
      <c r="E125" s="5"/>
      <c r="F125" s="5"/>
      <c r="G125" s="2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3"/>
      <c r="C126" s="5"/>
      <c r="D126" s="5"/>
      <c r="E126" s="5"/>
      <c r="F126" s="5"/>
      <c r="G126" s="2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3"/>
      <c r="C127" s="5"/>
      <c r="D127" s="5"/>
      <c r="E127" s="5"/>
      <c r="F127" s="5"/>
      <c r="G127" s="2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3"/>
      <c r="C128" s="5"/>
      <c r="D128" s="5"/>
      <c r="E128" s="5"/>
      <c r="F128" s="5"/>
      <c r="G128" s="2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3"/>
      <c r="C129" s="5"/>
      <c r="D129" s="5"/>
      <c r="E129" s="5"/>
      <c r="F129" s="5"/>
      <c r="G129" s="2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3"/>
      <c r="C130" s="5"/>
      <c r="D130" s="5"/>
      <c r="E130" s="5"/>
      <c r="F130" s="5"/>
      <c r="G130" s="2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3"/>
      <c r="C131" s="5"/>
      <c r="D131" s="5"/>
      <c r="E131" s="5"/>
      <c r="F131" s="5"/>
      <c r="G131" s="2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3"/>
      <c r="C132" s="5"/>
      <c r="D132" s="5"/>
      <c r="E132" s="5"/>
      <c r="F132" s="5"/>
      <c r="G132" s="2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3"/>
      <c r="C133" s="5"/>
      <c r="D133" s="5"/>
      <c r="E133" s="5"/>
      <c r="F133" s="5"/>
      <c r="G133" s="2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3"/>
      <c r="C134" s="5"/>
      <c r="D134" s="5"/>
      <c r="E134" s="5"/>
      <c r="F134" s="5"/>
      <c r="G134" s="2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3"/>
      <c r="C135" s="5"/>
      <c r="D135" s="5"/>
      <c r="E135" s="5"/>
      <c r="F135" s="5"/>
      <c r="G135" s="2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3"/>
      <c r="C136" s="5"/>
      <c r="D136" s="5"/>
      <c r="E136" s="5"/>
      <c r="F136" s="5"/>
      <c r="G136" s="2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3"/>
      <c r="C137" s="5"/>
      <c r="D137" s="5"/>
      <c r="E137" s="5"/>
      <c r="F137" s="5"/>
      <c r="G137" s="2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3"/>
      <c r="C138" s="5"/>
      <c r="D138" s="5"/>
      <c r="E138" s="5"/>
      <c r="F138" s="5"/>
      <c r="G138" s="2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3"/>
      <c r="C139" s="5"/>
      <c r="D139" s="5"/>
      <c r="E139" s="5"/>
      <c r="F139" s="5"/>
      <c r="G139" s="2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3"/>
      <c r="C140" s="5"/>
      <c r="D140" s="5"/>
      <c r="E140" s="5"/>
      <c r="F140" s="5"/>
      <c r="G140" s="2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3"/>
      <c r="C141" s="5"/>
      <c r="D141" s="5"/>
      <c r="E141" s="5"/>
      <c r="F141" s="5"/>
      <c r="G141" s="2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3"/>
      <c r="C142" s="5"/>
      <c r="D142" s="5"/>
      <c r="E142" s="5"/>
      <c r="F142" s="5"/>
      <c r="G142" s="2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3"/>
      <c r="C143" s="5"/>
      <c r="D143" s="5"/>
      <c r="E143" s="5"/>
      <c r="F143" s="5"/>
      <c r="G143" s="2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3"/>
      <c r="C144" s="5"/>
      <c r="D144" s="5"/>
      <c r="E144" s="5"/>
      <c r="F144" s="5"/>
      <c r="G144" s="2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3"/>
      <c r="C145" s="5"/>
      <c r="D145" s="5"/>
      <c r="E145" s="5"/>
      <c r="F145" s="5"/>
      <c r="G145" s="2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3"/>
      <c r="C146" s="5"/>
      <c r="D146" s="5"/>
      <c r="E146" s="5"/>
      <c r="F146" s="5"/>
      <c r="G146" s="2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3"/>
      <c r="C147" s="5"/>
      <c r="D147" s="5"/>
      <c r="E147" s="5"/>
      <c r="F147" s="5"/>
      <c r="G147" s="2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3"/>
      <c r="C148" s="5"/>
      <c r="D148" s="5"/>
      <c r="E148" s="5"/>
      <c r="F148" s="5"/>
      <c r="G148" s="2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3"/>
      <c r="C149" s="5"/>
      <c r="D149" s="5"/>
      <c r="E149" s="5"/>
      <c r="F149" s="5"/>
      <c r="G149" s="2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3"/>
      <c r="C150" s="5"/>
      <c r="D150" s="5"/>
      <c r="E150" s="5"/>
      <c r="F150" s="5"/>
      <c r="G150" s="2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3"/>
      <c r="C151" s="5"/>
      <c r="D151" s="5"/>
      <c r="E151" s="5"/>
      <c r="F151" s="5"/>
      <c r="G151" s="2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3"/>
      <c r="C152" s="5"/>
      <c r="D152" s="5"/>
      <c r="E152" s="5"/>
      <c r="F152" s="5"/>
      <c r="G152" s="2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3"/>
      <c r="C153" s="5"/>
      <c r="D153" s="5"/>
      <c r="E153" s="5"/>
      <c r="F153" s="5"/>
      <c r="G153" s="2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3"/>
      <c r="C154" s="5"/>
      <c r="D154" s="5"/>
      <c r="E154" s="5"/>
      <c r="F154" s="5"/>
      <c r="G154" s="2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3"/>
      <c r="C155" s="5"/>
      <c r="D155" s="5"/>
      <c r="E155" s="5"/>
      <c r="F155" s="5"/>
      <c r="G155" s="2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3"/>
      <c r="C156" s="5"/>
      <c r="D156" s="5"/>
      <c r="E156" s="5"/>
      <c r="F156" s="5"/>
      <c r="G156" s="2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3"/>
      <c r="C157" s="5"/>
      <c r="D157" s="5"/>
      <c r="E157" s="5"/>
      <c r="F157" s="5"/>
      <c r="G157" s="2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3"/>
      <c r="C158" s="5"/>
      <c r="D158" s="5"/>
      <c r="E158" s="5"/>
      <c r="F158" s="5"/>
      <c r="G158" s="2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3"/>
      <c r="C159" s="5"/>
      <c r="D159" s="5"/>
      <c r="E159" s="5"/>
      <c r="F159" s="5"/>
      <c r="G159" s="2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3"/>
      <c r="C160" s="5"/>
      <c r="D160" s="5"/>
      <c r="E160" s="5"/>
      <c r="F160" s="5"/>
      <c r="G160" s="2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3"/>
      <c r="C161" s="5"/>
      <c r="D161" s="5"/>
      <c r="E161" s="5"/>
      <c r="F161" s="5"/>
      <c r="G161" s="2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3"/>
      <c r="C162" s="5"/>
      <c r="D162" s="5"/>
      <c r="E162" s="5"/>
      <c r="F162" s="5"/>
      <c r="G162" s="2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3"/>
      <c r="C163" s="5"/>
      <c r="D163" s="5"/>
      <c r="E163" s="5"/>
      <c r="F163" s="5"/>
      <c r="G163" s="2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3"/>
      <c r="C164" s="5"/>
      <c r="D164" s="5"/>
      <c r="E164" s="5"/>
      <c r="F164" s="5"/>
      <c r="G164" s="2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3"/>
      <c r="C165" s="5"/>
      <c r="D165" s="5"/>
      <c r="E165" s="5"/>
      <c r="F165" s="5"/>
      <c r="G165" s="2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3"/>
      <c r="C166" s="5"/>
      <c r="D166" s="5"/>
      <c r="E166" s="5"/>
      <c r="F166" s="5"/>
      <c r="G166" s="2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3"/>
      <c r="C167" s="5"/>
      <c r="D167" s="5"/>
      <c r="E167" s="5"/>
      <c r="F167" s="5"/>
      <c r="G167" s="2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3"/>
      <c r="C168" s="5"/>
      <c r="D168" s="5"/>
      <c r="E168" s="5"/>
      <c r="F168" s="5"/>
      <c r="G168" s="2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3"/>
      <c r="C169" s="5"/>
      <c r="D169" s="5"/>
      <c r="E169" s="5"/>
      <c r="F169" s="5"/>
      <c r="G169" s="2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3"/>
      <c r="C170" s="5"/>
      <c r="D170" s="5"/>
      <c r="E170" s="5"/>
      <c r="F170" s="5"/>
      <c r="G170" s="2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3"/>
      <c r="C171" s="5"/>
      <c r="D171" s="5"/>
      <c r="E171" s="5"/>
      <c r="F171" s="5"/>
      <c r="G171" s="2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3"/>
      <c r="C172" s="5"/>
      <c r="D172" s="5"/>
      <c r="E172" s="5"/>
      <c r="F172" s="5"/>
      <c r="G172" s="2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3"/>
      <c r="C173" s="5"/>
      <c r="D173" s="5"/>
      <c r="E173" s="5"/>
      <c r="F173" s="5"/>
      <c r="G173" s="2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3"/>
      <c r="C174" s="5"/>
      <c r="D174" s="5"/>
      <c r="E174" s="5"/>
      <c r="F174" s="5"/>
      <c r="G174" s="2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3"/>
      <c r="C175" s="5"/>
      <c r="D175" s="5"/>
      <c r="E175" s="5"/>
      <c r="F175" s="5"/>
      <c r="G175" s="2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3"/>
      <c r="C176" s="5"/>
      <c r="D176" s="5"/>
      <c r="E176" s="5"/>
      <c r="F176" s="5"/>
      <c r="G176" s="2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3"/>
      <c r="C177" s="5"/>
      <c r="D177" s="5"/>
      <c r="E177" s="5"/>
      <c r="F177" s="5"/>
      <c r="G177" s="2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3"/>
      <c r="C178" s="5"/>
      <c r="D178" s="5"/>
      <c r="E178" s="5"/>
      <c r="F178" s="5"/>
      <c r="G178" s="2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3"/>
      <c r="C179" s="5"/>
      <c r="D179" s="5"/>
      <c r="E179" s="5"/>
      <c r="F179" s="5"/>
      <c r="G179" s="2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3"/>
      <c r="C180" s="5"/>
      <c r="D180" s="5"/>
      <c r="E180" s="5"/>
      <c r="F180" s="5"/>
      <c r="G180" s="2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3"/>
      <c r="C181" s="5"/>
      <c r="D181" s="5"/>
      <c r="E181" s="5"/>
      <c r="F181" s="5"/>
      <c r="G181" s="2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3"/>
      <c r="C182" s="5"/>
      <c r="D182" s="5"/>
      <c r="E182" s="5"/>
      <c r="F182" s="5"/>
      <c r="G182" s="2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3"/>
      <c r="C183" s="5"/>
      <c r="D183" s="5"/>
      <c r="E183" s="5"/>
      <c r="F183" s="5"/>
      <c r="G183" s="2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3"/>
      <c r="C184" s="5"/>
      <c r="D184" s="5"/>
      <c r="E184" s="5"/>
      <c r="F184" s="5"/>
      <c r="G184" s="2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3"/>
      <c r="C185" s="5"/>
      <c r="D185" s="5"/>
      <c r="E185" s="5"/>
      <c r="F185" s="5"/>
      <c r="G185" s="2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3"/>
      <c r="C186" s="5"/>
      <c r="D186" s="5"/>
      <c r="E186" s="5"/>
      <c r="F186" s="5"/>
      <c r="G186" s="2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3"/>
      <c r="C187" s="5"/>
      <c r="D187" s="5"/>
      <c r="E187" s="5"/>
      <c r="F187" s="5"/>
      <c r="G187" s="2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3"/>
      <c r="C188" s="5"/>
      <c r="D188" s="5"/>
      <c r="E188" s="5"/>
      <c r="F188" s="5"/>
      <c r="G188" s="2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3"/>
      <c r="C189" s="5"/>
      <c r="D189" s="5"/>
      <c r="E189" s="5"/>
      <c r="F189" s="5"/>
      <c r="G189" s="2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3"/>
      <c r="C190" s="5"/>
      <c r="D190" s="5"/>
      <c r="E190" s="5"/>
      <c r="F190" s="5"/>
      <c r="G190" s="2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3"/>
      <c r="C191" s="5"/>
      <c r="D191" s="5"/>
      <c r="E191" s="5"/>
      <c r="F191" s="5"/>
      <c r="G191" s="2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3"/>
      <c r="C192" s="5"/>
      <c r="D192" s="5"/>
      <c r="E192" s="5"/>
      <c r="F192" s="5"/>
      <c r="G192" s="2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3"/>
      <c r="C193" s="5"/>
      <c r="D193" s="5"/>
      <c r="E193" s="5"/>
      <c r="F193" s="5"/>
      <c r="G193" s="2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3"/>
      <c r="C194" s="5"/>
      <c r="D194" s="5"/>
      <c r="E194" s="5"/>
      <c r="F194" s="5"/>
      <c r="G194" s="2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3"/>
      <c r="C195" s="5"/>
      <c r="D195" s="5"/>
      <c r="E195" s="5"/>
      <c r="F195" s="5"/>
      <c r="G195" s="2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3"/>
      <c r="C196" s="5"/>
      <c r="D196" s="5"/>
      <c r="E196" s="5"/>
      <c r="F196" s="5"/>
      <c r="G196" s="2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3"/>
      <c r="C197" s="5"/>
      <c r="D197" s="5"/>
      <c r="E197" s="5"/>
      <c r="F197" s="5"/>
      <c r="G197" s="2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3"/>
      <c r="C198" s="5"/>
      <c r="D198" s="5"/>
      <c r="E198" s="5"/>
      <c r="F198" s="5"/>
      <c r="G198" s="2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3"/>
      <c r="C199" s="5"/>
      <c r="D199" s="5"/>
      <c r="E199" s="5"/>
      <c r="F199" s="5"/>
      <c r="G199" s="2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3"/>
      <c r="C200" s="5"/>
      <c r="D200" s="5"/>
      <c r="E200" s="5"/>
      <c r="F200" s="5"/>
      <c r="G200" s="2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3"/>
      <c r="C201" s="5"/>
      <c r="D201" s="5"/>
      <c r="E201" s="5"/>
      <c r="F201" s="5"/>
      <c r="G201" s="2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3"/>
      <c r="C202" s="5"/>
      <c r="D202" s="5"/>
      <c r="E202" s="5"/>
      <c r="F202" s="5"/>
      <c r="G202" s="2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3"/>
      <c r="C203" s="5"/>
      <c r="D203" s="5"/>
      <c r="E203" s="5"/>
      <c r="F203" s="5"/>
      <c r="G203" s="2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3"/>
      <c r="C204" s="5"/>
      <c r="D204" s="5"/>
      <c r="E204" s="5"/>
      <c r="F204" s="5"/>
      <c r="G204" s="2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3"/>
      <c r="C205" s="5"/>
      <c r="D205" s="5"/>
      <c r="E205" s="5"/>
      <c r="F205" s="5"/>
      <c r="G205" s="2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3"/>
      <c r="C206" s="5"/>
      <c r="D206" s="5"/>
      <c r="E206" s="5"/>
      <c r="F206" s="5"/>
      <c r="G206" s="2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3"/>
      <c r="C207" s="5"/>
      <c r="D207" s="5"/>
      <c r="E207" s="5"/>
      <c r="F207" s="5"/>
      <c r="G207" s="2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3"/>
      <c r="C208" s="5"/>
      <c r="D208" s="5"/>
      <c r="E208" s="5"/>
      <c r="F208" s="5"/>
      <c r="G208" s="2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3"/>
      <c r="C209" s="5"/>
      <c r="D209" s="5"/>
      <c r="E209" s="5"/>
      <c r="F209" s="5"/>
      <c r="G209" s="2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3"/>
      <c r="C210" s="5"/>
      <c r="D210" s="5"/>
      <c r="E210" s="5"/>
      <c r="F210" s="5"/>
      <c r="G210" s="2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3"/>
      <c r="C211" s="5"/>
      <c r="D211" s="5"/>
      <c r="E211" s="5"/>
      <c r="F211" s="5"/>
      <c r="G211" s="2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3"/>
      <c r="C212" s="5"/>
      <c r="D212" s="5"/>
      <c r="E212" s="5"/>
      <c r="F212" s="5"/>
      <c r="G212" s="2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3"/>
      <c r="C213" s="5"/>
      <c r="D213" s="5"/>
      <c r="E213" s="5"/>
      <c r="F213" s="5"/>
      <c r="G213" s="2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3"/>
      <c r="C214" s="5"/>
      <c r="D214" s="5"/>
      <c r="E214" s="5"/>
      <c r="F214" s="5"/>
      <c r="G214" s="2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3"/>
      <c r="C215" s="5"/>
      <c r="D215" s="5"/>
      <c r="E215" s="5"/>
      <c r="F215" s="5"/>
      <c r="G215" s="2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3"/>
      <c r="C216" s="5"/>
      <c r="D216" s="5"/>
      <c r="E216" s="5"/>
      <c r="F216" s="5"/>
      <c r="G216" s="2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3"/>
      <c r="C217" s="5"/>
      <c r="D217" s="5"/>
      <c r="E217" s="5"/>
      <c r="F217" s="5"/>
      <c r="G217" s="2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3"/>
      <c r="C218" s="5"/>
      <c r="D218" s="5"/>
      <c r="E218" s="5"/>
      <c r="F218" s="5"/>
      <c r="G218" s="2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3"/>
      <c r="C219" s="5"/>
      <c r="D219" s="5"/>
      <c r="E219" s="5"/>
      <c r="F219" s="5"/>
      <c r="G219" s="2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3"/>
      <c r="C220" s="5"/>
      <c r="D220" s="5"/>
      <c r="E220" s="5"/>
      <c r="F220" s="5"/>
      <c r="G220" s="2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Онегов Дмитрий Викторович</cp:lastModifiedBy>
  <dcterms:created xsi:type="dcterms:W3CDTF">2020-05-15T11:20:41Z</dcterms:created>
  <dcterms:modified xsi:type="dcterms:W3CDTF">2023-11-24T12:21:18Z</dcterms:modified>
</cp:coreProperties>
</file>